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79" activeTab="0"/>
  </bookViews>
  <sheets>
    <sheet name="Sheet2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<sst xmlns="http://schemas.openxmlformats.org/spreadsheetml/2006/main" count="312" uniqueCount="161">
  <si>
    <t xml:space="preserve">Бланка стойностни показатели: Приход, Разход и натурални - Месечен отчет </t>
  </si>
  <si>
    <t>Община</t>
  </si>
  <si>
    <t>Година</t>
  </si>
  <si>
    <t>Месец</t>
  </si>
  <si>
    <t>име на параграф</t>
  </si>
  <si>
    <t>параграф</t>
  </si>
  <si>
    <t>уточнен годишен план</t>
  </si>
  <si>
    <t>месечен отчет</t>
  </si>
  <si>
    <t>отчет - план</t>
  </si>
  <si>
    <t>% отношение</t>
  </si>
  <si>
    <t>I.Имуществени данъци и неданъчни приходи</t>
  </si>
  <si>
    <t xml:space="preserve"> 1. Имущественни и др. данъци</t>
  </si>
  <si>
    <t>Всичко имуществени данъци</t>
  </si>
  <si>
    <t>2. Неданъчни приходи</t>
  </si>
  <si>
    <t>Всичко неданъчни пиходи</t>
  </si>
  <si>
    <t>Общо приходи (1+2)</t>
  </si>
  <si>
    <t>III.Трансфери</t>
  </si>
  <si>
    <t>Всичко трансфери</t>
  </si>
  <si>
    <t>IV.Временни безлихвени заеми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</si>
  <si>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</si>
  <si>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</si>
  <si>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</si>
  <si>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 xml:space="preserve">Всичко финансиране на дефицита </t>
  </si>
  <si>
    <t>Стойностни показатели - Разход</t>
  </si>
  <si>
    <t>Всичко за дейността:</t>
  </si>
  <si>
    <t>Всичко за групата:</t>
  </si>
  <si>
    <t>Всичко за функцията:</t>
  </si>
  <si>
    <t>НАТУРАЛНИ ПОКАЗАТЕЛИ</t>
  </si>
  <si>
    <t>Уточнен годишен план</t>
  </si>
  <si>
    <t>Месечен отчет</t>
  </si>
  <si>
    <t>Всичко за бюджета:</t>
  </si>
  <si>
    <t>Всичко разходи по бюджета:</t>
  </si>
  <si>
    <t>РЕЗЕРВ</t>
  </si>
  <si>
    <t>Общо разходи по бюджета:</t>
  </si>
  <si>
    <t/>
  </si>
  <si>
    <t>Държавни Дейности</t>
  </si>
  <si>
    <t xml:space="preserve"> ДГ №2 "Осми март" </t>
  </si>
  <si>
    <t>6100</t>
  </si>
  <si>
    <t>Трансфери между бюджети (нето)</t>
  </si>
  <si>
    <t>6109</t>
  </si>
  <si>
    <t>вътрешни трансфери в системата на първостепенния разпоредител (+/-)</t>
  </si>
  <si>
    <t>6400</t>
  </si>
  <si>
    <t xml:space="preserve">Трансфери от/за държавни предприятия и други лица, включени в консолидираната фискална програма </t>
  </si>
  <si>
    <t>6401</t>
  </si>
  <si>
    <t>получени трансфери (+)</t>
  </si>
  <si>
    <t>III. Функция Образование</t>
  </si>
  <si>
    <t>311 Детски градини</t>
  </si>
  <si>
    <t>Разходи</t>
  </si>
  <si>
    <t>0100</t>
  </si>
  <si>
    <t>Заплати и възнаграждения за персонала, нает по трудови и служебни правоотношения</t>
  </si>
  <si>
    <t>0101</t>
  </si>
  <si>
    <t>заплати и възнаграждения на персонала нает по трудови правоотношения</t>
  </si>
  <si>
    <t>0200</t>
  </si>
  <si>
    <t>Други възнаграждения и плащания за персонала</t>
  </si>
  <si>
    <t>0202</t>
  </si>
  <si>
    <t>за персонала по извънтрудови правоотношения</t>
  </si>
  <si>
    <t>0205</t>
  </si>
  <si>
    <t>изплатени суми от СБКО, за облекло и други на персонала, с характер на възнаграждение</t>
  </si>
  <si>
    <t>0208</t>
  </si>
  <si>
    <t>обезщетения за персонала, с характер на възнаграждение</t>
  </si>
  <si>
    <t>0500</t>
  </si>
  <si>
    <t>Задължителни осигурителни вноски от работодатели</t>
  </si>
  <si>
    <t>0551</t>
  </si>
  <si>
    <t>осигурителни вноски от работодатели за Държавното обществено осигуряване (ДОО)</t>
  </si>
  <si>
    <t>0552</t>
  </si>
  <si>
    <t>осигурителни вноски от работодатели за Учителския пенсионен фонд (УчПФ)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</si>
  <si>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</si>
  <si>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</si>
  <si>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</si>
  <si>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</si>
  <si>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>1000</t>
  </si>
  <si>
    <t>Издръжка</t>
  </si>
  <si>
    <t>1011</t>
  </si>
  <si>
    <t>храна</t>
  </si>
  <si>
    <t>1014</t>
  </si>
  <si>
    <t>учебни и научно-изследователски разходи и книги за библиотеките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</si>
  <si>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</si>
  <si>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</si>
  <si>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</si>
  <si>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</si>
  <si>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</si>
  <si>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</si>
  <si>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1030</t>
  </si>
  <si>
    <t>текущ ремонт</t>
  </si>
  <si>
    <t>1051</t>
  </si>
  <si>
    <t>командировки в страната</t>
  </si>
  <si>
    <t>Всичко капиталови разходи</t>
  </si>
  <si>
    <t>5200</t>
  </si>
  <si>
    <t>Придобиване на дълготрайни материални активи</t>
  </si>
  <si>
    <t>5201</t>
  </si>
  <si>
    <t>придобиване на компютри и хардуер</t>
  </si>
  <si>
    <t>5205</t>
  </si>
  <si>
    <t>придобиване на стопански инвентар</t>
  </si>
  <si>
    <t>338 Ресурсно подпомагане</t>
  </si>
  <si>
    <t xml:space="preserve">РЕКАПИТУЛАЦИЯ ЗА ГРУПА </t>
  </si>
  <si>
    <t xml:space="preserve">0100 </t>
  </si>
  <si>
    <t xml:space="preserve">Заплати и възнаграждения за персонала, нает по трудови и служебни правоотношения </t>
  </si>
  <si>
    <t xml:space="preserve">0101 </t>
  </si>
  <si>
    <t xml:space="preserve">заплати и възнаграждения на персонала нает по трудови правоотношения </t>
  </si>
  <si>
    <t xml:space="preserve">0200 </t>
  </si>
  <si>
    <t xml:space="preserve">Други възнаграждения и плащания за персонала </t>
  </si>
  <si>
    <t xml:space="preserve">0202 </t>
  </si>
  <si>
    <t xml:space="preserve">за персонала по извънтрудови правоотношения </t>
  </si>
  <si>
    <t xml:space="preserve">0205 </t>
  </si>
  <si>
    <t xml:space="preserve">изплатени суми от СБКО, за облекло и други на персонала, с характер на възнаграждение </t>
  </si>
  <si>
    <t xml:space="preserve">0208 </t>
  </si>
  <si>
    <t xml:space="preserve">обезщетения за персонала, с характер на възнаграждение </t>
  </si>
  <si>
    <t xml:space="preserve">0500 </t>
  </si>
  <si>
    <t xml:space="preserve">Задължителни осигурителни вноски от работодатели </t>
  </si>
  <si>
    <t xml:space="preserve">0551 </t>
  </si>
  <si>
    <t xml:space="preserve">осигурителни вноски от работодатели за Държавното обществено осигуряване (ДОО) </t>
  </si>
  <si>
    <t xml:space="preserve">0552 </t>
  </si>
  <si>
    <t xml:space="preserve">осигурителни вноски от работодатели за Учителския пенсионен фонд (УчПФ) </t>
  </si>
  <si>
    <t xml:space="preserve">0560 </t>
  </si>
  <si>
    <t xml:space="preserve">здравноосигурителни вноски от работодатели </t>
  </si>
  <si>
    <t xml:space="preserve">0580 </t>
  </si>
  <si>
    <t xml:space="preserve">вноски за допълнително задължително осигуряване от работодатели </t>
  </si>
  <si>
    <t xml:space="preserve">1000 </t>
  </si>
  <si>
    <t xml:space="preserve">Издръжка </t>
  </si>
  <si>
    <t xml:space="preserve">1011 </t>
  </si>
  <si>
    <t xml:space="preserve">храна </t>
  </si>
  <si>
    <t xml:space="preserve">1014 </t>
  </si>
  <si>
    <t xml:space="preserve">учебни и научно-изследователски разходи и книги за библиотеките </t>
  </si>
  <si>
    <t xml:space="preserve">1015 </t>
  </si>
  <si>
    <t xml:space="preserve">материали </t>
  </si>
  <si>
    <t xml:space="preserve">1016 </t>
  </si>
  <si>
    <t xml:space="preserve">вода, горива и енергия </t>
  </si>
  <si>
    <t xml:space="preserve">1020 </t>
  </si>
  <si>
    <t xml:space="preserve">разходи за външни услуги </t>
  </si>
  <si>
    <t xml:space="preserve">1030 </t>
  </si>
  <si>
    <t xml:space="preserve">текущ ремонт </t>
  </si>
  <si>
    <t xml:space="preserve">1051 </t>
  </si>
  <si>
    <t xml:space="preserve">командировки в страната </t>
  </si>
  <si>
    <t xml:space="preserve">Разходи </t>
  </si>
  <si>
    <t xml:space="preserve">5200 </t>
  </si>
  <si>
    <t xml:space="preserve">Придобиване на дълготрайни материални активи </t>
  </si>
  <si>
    <t xml:space="preserve">5201 </t>
  </si>
  <si>
    <t xml:space="preserve">придобиване на компютри и хардуер </t>
  </si>
  <si>
    <t xml:space="preserve">5205 </t>
  </si>
  <si>
    <t xml:space="preserve">придобиване на стопански инвентар </t>
  </si>
  <si>
    <t xml:space="preserve">Всичко капиталови разходи </t>
  </si>
  <si>
    <t xml:space="preserve">РЕКАПИТУЛАЦИЯ ЗА ФУНКЦИЯ III. Функция Образование </t>
  </si>
  <si>
    <t>VII. Функция Почивно дело, култура, религиозни дейности</t>
  </si>
  <si>
    <t>Група Б) Физическа култура и спорт</t>
  </si>
  <si>
    <t>713 Спорт за всички</t>
  </si>
  <si>
    <t>РЕКАПИТУЛАЦИЯ ЗА ГРУПА Група Б) Физическа култура и спорт</t>
  </si>
  <si>
    <t xml:space="preserve">РЕКАПИТУЛАЦИЯ ЗА ФУНКЦИЯ VII. Функция Почивно дело, култура, религиозни дейности </t>
  </si>
  <si>
    <t>Щ А Т Н И   Б Р О Й К И</t>
  </si>
  <si>
    <t>0111</t>
  </si>
  <si>
    <t>В Т.Ч. ПО ТРУДОВИ ПРАВООТНОШЕНИЯ</t>
  </si>
  <si>
    <t>1600</t>
  </si>
  <si>
    <t>Брой деца в ДГ</t>
  </si>
  <si>
    <t xml:space="preserve">Щ А Т Н И   Б Р О Й К И </t>
  </si>
  <si>
    <t xml:space="preserve">0111 </t>
  </si>
  <si>
    <t xml:space="preserve">В Т.Ч. ПО ТРУДОВИ ПРАВООТНОШЕНИЯ </t>
  </si>
  <si>
    <t xml:space="preserve">1600 </t>
  </si>
  <si>
    <t xml:space="preserve">Брой деца в ДГ </t>
  </si>
  <si>
    <t xml:space="preserve">Общо  приходи от Държавни Дейности </t>
  </si>
  <si>
    <t xml:space="preserve">Община:  ДГ №2 "Осми март" </t>
  </si>
  <si>
    <t xml:space="preserve"> - Държавни Дейности</t>
  </si>
  <si>
    <t>Година: 2019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</si>
</sst>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m/d/yyyy"/>
    <numFmt numFmtId="165" formatCode="#,##0.00_ ;\-#,##0.00\ 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63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33" applyFont="1" applyBorder="1" applyAlignment="1">
      <alignment horizontal="left"/>
      <protection/>
    </xf>
    <xf numFmtId="0" fontId="4" fillId="0" borderId="12" xfId="33" applyFont="1" applyBorder="1" applyAlignment="1">
      <alignment horizontal="right"/>
      <protection/>
    </xf>
    <xf numFmtId="2" fontId="4" fillId="0" borderId="12" xfId="33" applyNumberFormat="1" applyFont="1" applyBorder="1" applyAlignment="1">
      <alignment horizontal="right"/>
      <protection/>
    </xf>
    <xf numFmtId="0" fontId="3" fillId="0" borderId="12" xfId="0" applyFont="1" applyBorder="1" applyAlignment="1">
      <alignment/>
    </xf>
    <xf numFmtId="0" fontId="5" fillId="0" borderId="12" xfId="33" applyFont="1" applyBorder="1" applyAlignment="1">
      <alignment horizontal="right"/>
      <protection/>
    </xf>
    <xf numFmtId="2" fontId="5" fillId="0" borderId="12" xfId="33" applyNumberFormat="1" applyFont="1" applyBorder="1" applyAlignment="1">
      <alignment horizontal="right"/>
      <protection/>
    </xf>
    <xf numFmtId="2" fontId="3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3" xfId="33" applyFont="1" applyBorder="1" applyAlignment="1">
      <alignment horizontal="left"/>
      <protection/>
    </xf>
    <xf numFmtId="3" fontId="3" fillId="0" borderId="1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5" xfId="33" applyFont="1" applyBorder="1" applyAlignment="1">
      <alignment horizontal="left"/>
      <protection/>
    </xf>
    <xf numFmtId="0" fontId="4" fillId="0" borderId="0" xfId="33" applyFont="1" applyBorder="1" applyAlignment="1">
      <alignment horizontal="left"/>
      <protection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0" fontId="7" fillId="0" borderId="17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2" fontId="0" fillId="0" borderId="18" xfId="0" applyNumberFormat="1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 horizontal="right"/>
    </xf>
    <xf numFmtId="2" fontId="7" fillId="0" borderId="18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1" fontId="5" fillId="0" borderId="0" xfId="33" applyNumberFormat="1" applyFont="1" applyBorder="1" applyAlignment="1">
      <alignment horizontal="right"/>
      <protection/>
    </xf>
    <xf numFmtId="2" fontId="5" fillId="0" borderId="0" xfId="33" applyNumberFormat="1" applyFont="1" applyBorder="1" applyAlignment="1">
      <alignment horizontal="right"/>
      <protection/>
    </xf>
    <xf numFmtId="165" fontId="0" fillId="0" borderId="0" xfId="0" applyNumberFormat="1" applyFont="1" applyBorder="1" applyAlignment="1">
      <alignment horizontal="right"/>
    </xf>
    <xf numFmtId="0" fontId="7" fillId="0" borderId="1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7" fillId="0" borderId="20" xfId="0" applyFont="1" applyBorder="1" applyAlignment="1">
      <alignment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7"/>
  <sheetViews>
    <sheetView tabSelected="1" zoomScalePageLayoutView="0" workbookViewId="0" topLeftCell="A1">
      <selection activeCell="G34" sqref="G34"/>
    </sheetView>
  </sheetViews>
  <sheetFormatPr defaultColWidth="11.57421875" defaultRowHeight="12.75"/>
  <cols>
    <col min="1" max="1" width="34.7109375" style="0" customWidth="1"/>
    <col min="2" max="2" width="32.8515625" style="0" customWidth="1"/>
    <col min="3" max="3" width="9.57421875" style="0" customWidth="1"/>
    <col min="4" max="4" width="9.421875" style="0" customWidth="1"/>
    <col min="5" max="5" width="9.57421875" style="0" customWidth="1"/>
    <col min="6" max="6" width="9.28125" style="0" customWidth="1"/>
    <col min="7" max="7" width="20.8515625" style="0" hidden="1" customWidth="1"/>
    <col min="8" max="8" width="23.28125" style="0" hidden="1" customWidth="1"/>
    <col min="9" max="9" width="24.8515625" style="0" hidden="1" customWidth="1"/>
    <col min="10" max="10" width="28.140625" style="0" hidden="1" customWidth="1"/>
    <col min="11" max="11" width="13.8515625" style="0" customWidth="1"/>
  </cols>
  <sheetData>
    <row r="1" spans="1:6" ht="15.75" customHeight="1">
      <c r="A1" s="74" t="s">
        <v>0</v>
      </c>
      <c r="B1" s="74"/>
      <c r="C1" s="74"/>
      <c r="D1" s="74"/>
      <c r="E1" s="74"/>
      <c r="F1" s="74"/>
    </row>
    <row r="2" spans="1:6" ht="15.75" customHeight="1">
      <c r="A2" s="74" t="s">
        <v>35</v>
      </c>
      <c r="B2" s="74"/>
      <c r="C2" s="74"/>
      <c r="D2" s="74"/>
      <c r="E2" s="74"/>
      <c r="F2" s="74"/>
    </row>
    <row r="3" spans="1:10" ht="15.75" customHeight="1">
      <c r="A3" s="1" t="s">
        <v>1</v>
      </c>
      <c r="B3" s="1" t="s">
        <v>2</v>
      </c>
      <c r="C3" s="1"/>
      <c r="D3" s="1" t="s">
        <v>3</v>
      </c>
      <c r="E3" s="1"/>
      <c r="F3" s="1"/>
      <c r="G3" s="1"/>
      <c r="H3" s="1"/>
      <c r="I3" s="1"/>
      <c r="J3" s="1"/>
    </row>
    <row r="4" spans="1:6" ht="12.75" customHeight="1">
      <c r="A4" t="s">
        <v>36</v>
      </c>
      <c r="B4">
        <v>2019</v>
      </c>
      <c r="D4" s="2">
        <v>12</v>
      </c>
      <c r="E4" s="3"/>
      <c r="F4" s="3"/>
    </row>
    <row r="5" spans="1:6" s="31" customFormat="1" ht="38.25" customHeight="1">
      <c r="A5" s="67" t="s">
        <v>5</v>
      </c>
      <c r="B5" s="68" t="s">
        <v>4</v>
      </c>
      <c r="C5" s="69" t="s">
        <v>6</v>
      </c>
      <c r="D5" s="69" t="s">
        <v>7</v>
      </c>
      <c r="E5" s="69" t="s">
        <v>8</v>
      </c>
      <c r="F5" s="70" t="s">
        <v>9</v>
      </c>
    </row>
    <row r="6" spans="1:6" ht="15" customHeight="1">
      <c r="A6" s="5" t="s">
        <v>10</v>
      </c>
      <c r="B6" s="5"/>
      <c r="C6" s="5"/>
      <c r="D6" s="5"/>
      <c r="E6" s="5"/>
      <c r="F6" s="5"/>
    </row>
    <row r="7" spans="1:6" ht="15" customHeight="1">
      <c r="A7" s="6" t="s">
        <v>11</v>
      </c>
      <c r="B7" s="6"/>
      <c r="C7" s="6"/>
      <c r="D7" s="6"/>
      <c r="E7" s="6"/>
      <c r="F7" s="6"/>
    </row>
    <row r="8" spans="1:6" ht="16.5" customHeight="1">
      <c r="A8" s="7"/>
      <c r="B8" s="7"/>
      <c r="C8" s="8"/>
      <c r="D8" s="8"/>
      <c r="E8" s="8">
        <f>D8-C8</f>
        <v>0</v>
      </c>
      <c r="F8" s="9">
        <f>IF(C8=0,0,(D8/C8))*100</f>
        <v>0</v>
      </c>
    </row>
    <row r="9" spans="1:6" ht="16.5" customHeight="1">
      <c r="A9" s="10" t="s">
        <v>12</v>
      </c>
      <c r="B9" s="10"/>
      <c r="C9" s="11"/>
      <c r="D9" s="11"/>
      <c r="E9" s="11">
        <f>D9-C9</f>
        <v>0</v>
      </c>
      <c r="F9" s="12">
        <f>IF(C9=0,0,(D9/C9))*100</f>
        <v>0</v>
      </c>
    </row>
    <row r="10" spans="1:6" ht="15" customHeight="1">
      <c r="A10" s="10" t="s">
        <v>13</v>
      </c>
      <c r="B10" s="10"/>
      <c r="C10" s="10"/>
      <c r="D10" s="10"/>
      <c r="E10" s="10"/>
      <c r="F10" s="13"/>
    </row>
    <row r="11" spans="1:6" ht="16.5" customHeight="1">
      <c r="A11" s="7"/>
      <c r="B11" s="7"/>
      <c r="C11" s="8"/>
      <c r="D11" s="8"/>
      <c r="E11" s="8">
        <f>D11-C11</f>
        <v>0</v>
      </c>
      <c r="F11" s="9">
        <f>IF(C11=0,0,(D11/C11))*100</f>
        <v>0</v>
      </c>
    </row>
    <row r="12" spans="1:6" ht="16.5" customHeight="1">
      <c r="A12" s="14" t="s">
        <v>14</v>
      </c>
      <c r="B12" s="14"/>
      <c r="C12" s="11"/>
      <c r="D12" s="11"/>
      <c r="E12" s="11">
        <f>D12-C12</f>
        <v>0</v>
      </c>
      <c r="F12" s="12">
        <f>IF(C12=0,0,(D12/C12))*100</f>
        <v>0</v>
      </c>
    </row>
    <row r="13" spans="1:6" ht="16.5" customHeight="1">
      <c r="A13" s="15" t="s">
        <v>15</v>
      </c>
      <c r="B13" s="7"/>
      <c r="C13" s="16">
        <f>C9+C12</f>
        <v>0</v>
      </c>
      <c r="D13" s="16">
        <f>D9+D12</f>
        <v>0</v>
      </c>
      <c r="E13" s="16">
        <f>E9+E12</f>
        <v>0</v>
      </c>
      <c r="F13" s="17">
        <f>IF(C13=0,0,(D13/C13))*100</f>
        <v>0</v>
      </c>
    </row>
    <row r="14" spans="1:6" ht="15" customHeight="1">
      <c r="A14" s="5" t="s">
        <v>16</v>
      </c>
      <c r="B14" s="18"/>
      <c r="C14" s="5"/>
      <c r="D14" s="5"/>
      <c r="E14" s="5"/>
      <c r="F14" s="19"/>
    </row>
    <row r="15" spans="1:6" ht="16.5" customHeight="1">
      <c r="A15" s="20" t="s">
        <v>37</v>
      </c>
      <c r="B15" s="7" t="s">
        <v>38</v>
      </c>
      <c r="C15" s="8">
        <v>0</v>
      </c>
      <c r="D15" s="8">
        <v>527470</v>
      </c>
      <c r="E15" s="8">
        <f>D15-C15</f>
        <v>527470</v>
      </c>
      <c r="F15" s="9">
        <f>IF(C15=0,0,(D15/C15))*100</f>
        <v>0</v>
      </c>
    </row>
    <row r="16" spans="1:6" ht="16.5" customHeight="1">
      <c r="A16" s="20" t="s">
        <v>39</v>
      </c>
      <c r="B16" s="7" t="s">
        <v>40</v>
      </c>
      <c r="C16" s="8">
        <v>0</v>
      </c>
      <c r="D16" s="8">
        <v>527470</v>
      </c>
      <c r="E16" s="8">
        <f>D16-C16</f>
        <v>527470</v>
      </c>
      <c r="F16" s="9">
        <f>IF(C16=0,0,(D16/C16))*100</f>
        <v>0</v>
      </c>
    </row>
    <row r="17" spans="1:6" ht="16.5" customHeight="1">
      <c r="A17" s="20" t="s">
        <v>41</v>
      </c>
      <c r="B17" s="7" t="s">
        <v>42</v>
      </c>
      <c r="C17" s="8">
        <v>2445</v>
      </c>
      <c r="D17" s="8">
        <v>2445</v>
      </c>
      <c r="E17" s="8">
        <f>D17-C17</f>
        <v>0</v>
      </c>
      <c r="F17" s="9">
        <f>IF(C17=0,0,(D17/C17))*100</f>
        <v>100</v>
      </c>
    </row>
    <row r="18" spans="1:6" ht="16.5" customHeight="1">
      <c r="A18" s="20" t="s">
        <v>43</v>
      </c>
      <c r="B18" s="7" t="s">
        <v>44</v>
      </c>
      <c r="C18" s="8">
        <v>2445</v>
      </c>
      <c r="D18" s="8">
        <v>2445</v>
      </c>
      <c r="E18" s="8">
        <f>D18-C18</f>
        <v>0</v>
      </c>
      <c r="F18" s="9">
        <f>IF(C18=0,0,(D18/C18))*100</f>
        <v>100</v>
      </c>
    </row>
    <row r="19" spans="1:6" ht="16.5" customHeight="1">
      <c r="A19" s="5" t="s">
        <v>17</v>
      </c>
      <c r="B19" s="5"/>
      <c r="C19" s="11">
        <v>2445</v>
      </c>
      <c r="D19" s="11">
        <v>529915</v>
      </c>
      <c r="E19" s="11">
        <f>D19-C19</f>
        <v>527470</v>
      </c>
      <c r="F19" s="12">
        <f>IF(C19=0,0,(D19/C19))*100</f>
        <v>21673.415132924336</v>
      </c>
    </row>
    <row r="20" spans="1:6" ht="15" customHeight="1">
      <c r="A20" s="10" t="s">
        <v>18</v>
      </c>
      <c r="B20" s="5"/>
      <c r="C20" s="5"/>
      <c r="D20" s="5"/>
      <c r="E20" s="5"/>
      <c r="F20" s="19"/>
    </row>
    <row r="21" spans="1:6" ht="16.5" customHeight="1">
      <c r="A21" s="7"/>
      <c r="B21" s="7"/>
      <c r="C21" s="8"/>
      <c r="D21" s="8"/>
      <c r="E21" s="8">
        <f>D21-C21</f>
        <v>0</v>
      </c>
      <c r="F21" s="9">
        <f>IF(C21=0,0,(D21/C21))*100</f>
        <v>0</v>
      </c>
    </row>
    <row r="22" spans="1:6" ht="16.5" customHeight="1">
      <c r="A22" s="5" t="s">
        <v>19</v>
      </c>
      <c r="B22" s="5"/>
      <c r="C22" s="11"/>
      <c r="D22" s="11"/>
      <c r="E22" s="11">
        <f>D22-C22</f>
        <v>0</v>
      </c>
      <c r="F22" s="12">
        <f>IF(C22=0,0,(D22/C22))*100</f>
        <v>0</v>
      </c>
    </row>
    <row r="23" spans="1:6" ht="15" customHeight="1">
      <c r="A23" s="5" t="s">
        <v>20</v>
      </c>
      <c r="B23" s="5"/>
      <c r="C23" s="16">
        <f>C13+C19+C22</f>
        <v>2445</v>
      </c>
      <c r="D23" s="16">
        <f>D13+D19+D22</f>
        <v>529915</v>
      </c>
      <c r="E23" s="16">
        <f>E13+E19+E22</f>
        <v>527470</v>
      </c>
      <c r="F23" s="17">
        <f>IF(C23=0,0,(D23/C23))*100</f>
        <v>21673.415132924336</v>
      </c>
    </row>
    <row r="24" spans="1:6" ht="15" customHeight="1">
      <c r="A24" s="5" t="s">
        <v>21</v>
      </c>
      <c r="B24" s="5"/>
      <c r="C24" s="5"/>
      <c r="D24" s="5"/>
      <c r="E24" s="5"/>
      <c r="F24" s="19"/>
    </row>
    <row r="25" spans="1:6" ht="16.5" customHeight="1">
      <c r="A25" s="7"/>
      <c r="B25" s="7"/>
      <c r="C25" s="8"/>
      <c r="D25" s="8"/>
      <c r="E25" s="8">
        <f>D25-C25</f>
        <v>0</v>
      </c>
      <c r="F25" s="9">
        <f>IF(C25=0,0,(D25/C25))*100</f>
        <v>0</v>
      </c>
    </row>
    <row r="26" spans="1:6" ht="16.5" customHeight="1">
      <c r="A26" s="5" t="s">
        <v>22</v>
      </c>
      <c r="B26" s="21"/>
      <c r="C26" s="11"/>
      <c r="D26" s="11"/>
      <c r="E26" s="11">
        <f>D26-C26</f>
        <v>0</v>
      </c>
      <c r="F26" s="12">
        <f>IF(C26=0,0,(D26/C26))*100</f>
        <v>0</v>
      </c>
    </row>
    <row r="27" spans="1:24" ht="15" customHeight="1">
      <c r="A27" s="5" t="s">
        <v>157</v>
      </c>
      <c r="B27" s="5"/>
      <c r="C27" s="16">
        <f>C23+C26</f>
        <v>2445</v>
      </c>
      <c r="D27" s="16">
        <f>D23+D26</f>
        <v>529915</v>
      </c>
      <c r="E27" s="16">
        <f>E23+E26</f>
        <v>527470</v>
      </c>
      <c r="F27" s="17">
        <f>IF(C27=0,0,(D27/C27))*100</f>
        <v>21673.415132924336</v>
      </c>
      <c r="S27" s="1"/>
      <c r="T27" s="1"/>
      <c r="U27" s="1"/>
      <c r="V27" s="1"/>
      <c r="W27" s="1"/>
      <c r="X27" s="1"/>
    </row>
    <row r="28" spans="1:6" s="31" customFormat="1" ht="12.75" customHeight="1">
      <c r="A28"/>
      <c r="B28" s="73" t="s">
        <v>23</v>
      </c>
      <c r="C28" s="72"/>
      <c r="D28" s="72"/>
      <c r="E28" s="72"/>
      <c r="F28" s="72"/>
    </row>
    <row r="29" spans="2:6" ht="12.75" customHeight="1">
      <c r="B29" s="58" t="s">
        <v>159</v>
      </c>
      <c r="C29" s="58"/>
      <c r="D29" s="58"/>
      <c r="E29" s="58"/>
      <c r="F29" s="58"/>
    </row>
    <row r="30" spans="1:10" ht="15.75" customHeight="1">
      <c r="A30" s="22" t="s">
        <v>158</v>
      </c>
      <c r="B30" s="22" t="s">
        <v>160</v>
      </c>
      <c r="C30" s="1"/>
      <c r="D30" s="1" t="s">
        <v>3</v>
      </c>
      <c r="E30" s="2">
        <v>12</v>
      </c>
      <c r="G30" s="1"/>
      <c r="H30" s="1"/>
      <c r="I30" s="1"/>
      <c r="J30" s="1"/>
    </row>
    <row r="31" spans="1:6" ht="38.25" customHeight="1">
      <c r="A31" s="67" t="s">
        <v>5</v>
      </c>
      <c r="B31" s="68" t="s">
        <v>4</v>
      </c>
      <c r="C31" s="69" t="s">
        <v>6</v>
      </c>
      <c r="D31" s="69" t="s">
        <v>7</v>
      </c>
      <c r="E31" s="69" t="s">
        <v>8</v>
      </c>
      <c r="F31" s="70" t="s">
        <v>9</v>
      </c>
    </row>
    <row r="32" spans="1:7" ht="18.75" customHeight="1">
      <c r="A32" s="23" t="s">
        <v>23</v>
      </c>
      <c r="B32" s="24"/>
      <c r="C32" s="25"/>
      <c r="D32" s="25"/>
      <c r="E32" s="25"/>
      <c r="F32" s="25"/>
      <c r="G32" s="4"/>
    </row>
    <row r="33" spans="1:7" ht="15" customHeight="1">
      <c r="A33" s="26"/>
      <c r="B33" s="24"/>
      <c r="C33" s="25"/>
      <c r="D33" s="25"/>
      <c r="E33" s="25"/>
      <c r="F33" s="25"/>
      <c r="G33" s="4"/>
    </row>
    <row r="34" spans="1:7" ht="18.75" customHeight="1">
      <c r="A34" s="23" t="s">
        <v>45</v>
      </c>
      <c r="B34" s="24"/>
      <c r="C34" s="25"/>
      <c r="D34" s="25"/>
      <c r="E34" s="25"/>
      <c r="F34" s="25"/>
      <c r="G34" s="4"/>
    </row>
    <row r="35" spans="1:7" ht="15" customHeight="1">
      <c r="A35" s="26" t="s">
        <v>34</v>
      </c>
      <c r="B35" s="24"/>
      <c r="C35" s="25"/>
      <c r="D35" s="25"/>
      <c r="E35" s="25"/>
      <c r="F35" s="25"/>
      <c r="G35" s="4"/>
    </row>
    <row r="36" spans="1:7" ht="15" customHeight="1">
      <c r="A36" s="26" t="s">
        <v>46</v>
      </c>
      <c r="B36" s="24"/>
      <c r="C36" s="25"/>
      <c r="D36" s="25"/>
      <c r="E36" s="25"/>
      <c r="F36" s="25"/>
      <c r="G36" s="4"/>
    </row>
    <row r="37" spans="1:6" ht="14.25" customHeight="1">
      <c r="A37" s="27"/>
      <c r="B37" s="24"/>
      <c r="C37" s="25"/>
      <c r="D37" s="25"/>
      <c r="E37" s="25"/>
      <c r="F37" s="25"/>
    </row>
    <row r="38" spans="1:10" ht="12.75" customHeight="1">
      <c r="A38" s="29" t="s">
        <v>48</v>
      </c>
      <c r="B38" s="24" t="s">
        <v>49</v>
      </c>
      <c r="C38" s="25">
        <v>387179</v>
      </c>
      <c r="D38" s="25">
        <v>379706</v>
      </c>
      <c r="E38" s="25">
        <f aca="true" t="shared" si="0" ref="E38:E57">D38-C38</f>
        <v>-7473</v>
      </c>
      <c r="F38" s="30">
        <f aca="true" t="shared" si="1" ref="F38:F57">IF(C38=0,0,(D38/C38)*100)</f>
        <v>98.069884988597</v>
      </c>
      <c r="G38">
        <v>387179</v>
      </c>
      <c r="H38">
        <v>379706</v>
      </c>
      <c r="I38" t="s">
        <v>47</v>
      </c>
      <c r="J38">
        <v>1</v>
      </c>
    </row>
    <row r="39" spans="1:10" ht="12.75" customHeight="1">
      <c r="A39" s="29" t="s">
        <v>50</v>
      </c>
      <c r="B39" s="24" t="s">
        <v>51</v>
      </c>
      <c r="C39" s="25">
        <v>387179</v>
      </c>
      <c r="D39" s="25">
        <v>379706</v>
      </c>
      <c r="E39" s="25">
        <f t="shared" si="0"/>
        <v>-7473</v>
      </c>
      <c r="F39" s="30">
        <f t="shared" si="1"/>
        <v>98.069884988597</v>
      </c>
      <c r="G39">
        <v>0</v>
      </c>
      <c r="H39">
        <v>0</v>
      </c>
      <c r="I39" t="s">
        <v>47</v>
      </c>
      <c r="J39">
        <v>0</v>
      </c>
    </row>
    <row r="40" spans="1:10" ht="12.75" customHeight="1">
      <c r="A40" s="29" t="s">
        <v>52</v>
      </c>
      <c r="B40" s="24" t="s">
        <v>53</v>
      </c>
      <c r="C40" s="25">
        <v>46139</v>
      </c>
      <c r="D40" s="25">
        <v>43829</v>
      </c>
      <c r="E40" s="25">
        <f t="shared" si="0"/>
        <v>-2310</v>
      </c>
      <c r="F40" s="30">
        <f t="shared" si="1"/>
        <v>94.99338954030213</v>
      </c>
      <c r="G40">
        <v>46139</v>
      </c>
      <c r="H40">
        <v>43829</v>
      </c>
      <c r="I40" t="s">
        <v>47</v>
      </c>
      <c r="J40">
        <v>1</v>
      </c>
    </row>
    <row r="41" spans="1:10" ht="12.75" customHeight="1">
      <c r="A41" s="29" t="s">
        <v>54</v>
      </c>
      <c r="B41" s="24" t="s">
        <v>55</v>
      </c>
      <c r="C41" s="25">
        <v>2186</v>
      </c>
      <c r="D41" s="25">
        <v>2186</v>
      </c>
      <c r="E41" s="25">
        <f t="shared" si="0"/>
        <v>0</v>
      </c>
      <c r="F41" s="30">
        <f t="shared" si="1"/>
        <v>100</v>
      </c>
      <c r="G41">
        <v>0</v>
      </c>
      <c r="H41">
        <v>0</v>
      </c>
      <c r="I41" t="s">
        <v>47</v>
      </c>
      <c r="J41">
        <v>0</v>
      </c>
    </row>
    <row r="42" spans="1:10" ht="12.75" customHeight="1">
      <c r="A42" s="29" t="s">
        <v>56</v>
      </c>
      <c r="B42" s="24" t="s">
        <v>57</v>
      </c>
      <c r="C42" s="25">
        <v>14525</v>
      </c>
      <c r="D42" s="25">
        <v>12215</v>
      </c>
      <c r="E42" s="25">
        <f t="shared" si="0"/>
        <v>-2310</v>
      </c>
      <c r="F42" s="30">
        <f t="shared" si="1"/>
        <v>84.09638554216868</v>
      </c>
      <c r="G42">
        <v>0</v>
      </c>
      <c r="H42">
        <v>0</v>
      </c>
      <c r="I42" t="s">
        <v>47</v>
      </c>
      <c r="J42">
        <v>0</v>
      </c>
    </row>
    <row r="43" spans="1:10" ht="12.75" customHeight="1">
      <c r="A43" s="29" t="s">
        <v>58</v>
      </c>
      <c r="B43" s="24" t="s">
        <v>59</v>
      </c>
      <c r="C43" s="25">
        <v>29428</v>
      </c>
      <c r="D43" s="25">
        <v>29428</v>
      </c>
      <c r="E43" s="25">
        <f t="shared" si="0"/>
        <v>0</v>
      </c>
      <c r="F43" s="30">
        <f t="shared" si="1"/>
        <v>100</v>
      </c>
      <c r="G43">
        <v>0</v>
      </c>
      <c r="H43">
        <v>0</v>
      </c>
      <c r="I43" t="s">
        <v>47</v>
      </c>
      <c r="J43">
        <v>0</v>
      </c>
    </row>
    <row r="44" spans="1:10" ht="12.75" customHeight="1">
      <c r="A44" s="29" t="s">
        <v>60</v>
      </c>
      <c r="B44" s="24" t="s">
        <v>61</v>
      </c>
      <c r="C44" s="25">
        <v>87757</v>
      </c>
      <c r="D44" s="25">
        <v>85269</v>
      </c>
      <c r="E44" s="25">
        <f t="shared" si="0"/>
        <v>-2488</v>
      </c>
      <c r="F44" s="30">
        <f t="shared" si="1"/>
        <v>97.16489852661326</v>
      </c>
      <c r="G44">
        <v>87757</v>
      </c>
      <c r="H44">
        <v>85269</v>
      </c>
      <c r="I44" t="s">
        <v>47</v>
      </c>
      <c r="J44">
        <v>1</v>
      </c>
    </row>
    <row r="45" spans="1:10" ht="12.75" customHeight="1">
      <c r="A45" s="29" t="s">
        <v>62</v>
      </c>
      <c r="B45" s="24" t="s">
        <v>63</v>
      </c>
      <c r="C45" s="25">
        <v>46276</v>
      </c>
      <c r="D45" s="25">
        <v>46276</v>
      </c>
      <c r="E45" s="25">
        <f t="shared" si="0"/>
        <v>0</v>
      </c>
      <c r="F45" s="30">
        <f t="shared" si="1"/>
        <v>100</v>
      </c>
      <c r="G45">
        <v>0</v>
      </c>
      <c r="H45">
        <v>0</v>
      </c>
      <c r="I45" t="s">
        <v>47</v>
      </c>
      <c r="J45">
        <v>0</v>
      </c>
    </row>
    <row r="46" spans="1:10" ht="12.75" customHeight="1">
      <c r="A46" s="29" t="s">
        <v>64</v>
      </c>
      <c r="B46" s="24" t="s">
        <v>65</v>
      </c>
      <c r="C46" s="25">
        <v>11591</v>
      </c>
      <c r="D46" s="25">
        <v>11591</v>
      </c>
      <c r="E46" s="25">
        <f t="shared" si="0"/>
        <v>0</v>
      </c>
      <c r="F46" s="30">
        <f t="shared" si="1"/>
        <v>100</v>
      </c>
      <c r="G46">
        <v>0</v>
      </c>
      <c r="H46">
        <v>0</v>
      </c>
      <c r="I46" t="s">
        <v>47</v>
      </c>
      <c r="J46">
        <v>0</v>
      </c>
    </row>
    <row r="47" spans="1:10" ht="12.75" customHeight="1">
      <c r="A47" s="29" t="s">
        <v>66</v>
      </c>
      <c r="B47" s="24" t="s">
        <v>67</v>
      </c>
      <c r="C47" s="25">
        <v>19048</v>
      </c>
      <c r="D47" s="25">
        <v>19048</v>
      </c>
      <c r="E47" s="25">
        <f t="shared" si="0"/>
        <v>0</v>
      </c>
      <c r="F47" s="30">
        <f t="shared" si="1"/>
        <v>100</v>
      </c>
      <c r="G47">
        <v>0</v>
      </c>
      <c r="H47">
        <v>0</v>
      </c>
      <c r="I47" t="s">
        <v>47</v>
      </c>
      <c r="J47">
        <v>0</v>
      </c>
    </row>
    <row r="48" spans="1:10" ht="12.75" customHeight="1">
      <c r="A48" s="29" t="s">
        <v>68</v>
      </c>
      <c r="B48" s="24" t="s">
        <v>69</v>
      </c>
      <c r="C48" s="25">
        <v>10842</v>
      </c>
      <c r="D48" s="25">
        <v>8354</v>
      </c>
      <c r="E48" s="25">
        <f t="shared" si="0"/>
        <v>-2488</v>
      </c>
      <c r="F48" s="30">
        <f t="shared" si="1"/>
        <v>77.05220439033388</v>
      </c>
      <c r="G48">
        <v>0</v>
      </c>
      <c r="H48">
        <v>0</v>
      </c>
      <c r="I48" t="s">
        <v>47</v>
      </c>
      <c r="J48">
        <v>0</v>
      </c>
    </row>
    <row r="49" spans="1:10" ht="12.75" customHeight="1">
      <c r="A49" s="29" t="s">
        <v>70</v>
      </c>
      <c r="B49" s="24" t="s">
        <v>71</v>
      </c>
      <c r="C49" s="25">
        <v>37270</v>
      </c>
      <c r="D49" s="25">
        <v>17890</v>
      </c>
      <c r="E49" s="25">
        <f t="shared" si="0"/>
        <v>-19380</v>
      </c>
      <c r="F49" s="30">
        <f t="shared" si="1"/>
        <v>48.00107324926214</v>
      </c>
      <c r="G49">
        <v>37270</v>
      </c>
      <c r="H49">
        <v>17890</v>
      </c>
      <c r="I49" t="s">
        <v>47</v>
      </c>
      <c r="J49">
        <v>1</v>
      </c>
    </row>
    <row r="50" spans="1:10" ht="12.75" customHeight="1">
      <c r="A50" s="29" t="s">
        <v>72</v>
      </c>
      <c r="B50" s="24" t="s">
        <v>73</v>
      </c>
      <c r="C50" s="25">
        <v>8836</v>
      </c>
      <c r="D50" s="25">
        <v>6261</v>
      </c>
      <c r="E50" s="25">
        <f t="shared" si="0"/>
        <v>-2575</v>
      </c>
      <c r="F50" s="30">
        <f t="shared" si="1"/>
        <v>70.85785423268447</v>
      </c>
      <c r="G50">
        <v>0</v>
      </c>
      <c r="H50">
        <v>0</v>
      </c>
      <c r="I50" t="s">
        <v>47</v>
      </c>
      <c r="J50">
        <v>0</v>
      </c>
    </row>
    <row r="51" spans="1:10" ht="12.75" customHeight="1">
      <c r="A51" s="29" t="s">
        <v>74</v>
      </c>
      <c r="B51" s="24" t="s">
        <v>75</v>
      </c>
      <c r="C51" s="25">
        <v>2636</v>
      </c>
      <c r="D51" s="25">
        <v>2636</v>
      </c>
      <c r="E51" s="25">
        <f t="shared" si="0"/>
        <v>0</v>
      </c>
      <c r="F51" s="30">
        <f t="shared" si="1"/>
        <v>100</v>
      </c>
      <c r="G51">
        <v>0</v>
      </c>
      <c r="H51">
        <v>0</v>
      </c>
      <c r="I51" t="s">
        <v>47</v>
      </c>
      <c r="J51">
        <v>0</v>
      </c>
    </row>
    <row r="52" spans="1:10" ht="12.75" customHeight="1">
      <c r="A52" s="29" t="s">
        <v>76</v>
      </c>
      <c r="B52" s="24" t="s">
        <v>77</v>
      </c>
      <c r="C52" s="25">
        <v>13213</v>
      </c>
      <c r="D52" s="25">
        <v>3383</v>
      </c>
      <c r="E52" s="25">
        <f t="shared" si="0"/>
        <v>-9830</v>
      </c>
      <c r="F52" s="30">
        <f t="shared" si="1"/>
        <v>25.603572239461137</v>
      </c>
      <c r="G52">
        <v>0</v>
      </c>
      <c r="H52">
        <v>0</v>
      </c>
      <c r="I52" t="s">
        <v>47</v>
      </c>
      <c r="J52">
        <v>0</v>
      </c>
    </row>
    <row r="53" spans="1:10" ht="12.75" customHeight="1">
      <c r="A53" s="29" t="s">
        <v>78</v>
      </c>
      <c r="B53" s="24" t="s">
        <v>79</v>
      </c>
      <c r="C53" s="25">
        <v>4812</v>
      </c>
      <c r="D53" s="25">
        <v>0</v>
      </c>
      <c r="E53" s="25">
        <f t="shared" si="0"/>
        <v>-4812</v>
      </c>
      <c r="F53" s="30">
        <f t="shared" si="1"/>
        <v>0</v>
      </c>
      <c r="G53">
        <v>0</v>
      </c>
      <c r="H53">
        <v>0</v>
      </c>
      <c r="I53" t="s">
        <v>47</v>
      </c>
      <c r="J53">
        <v>0</v>
      </c>
    </row>
    <row r="54" spans="1:10" s="31" customFormat="1" ht="12.75" customHeight="1">
      <c r="A54" s="29" t="s">
        <v>80</v>
      </c>
      <c r="B54" s="24" t="s">
        <v>81</v>
      </c>
      <c r="C54" s="25">
        <v>3134</v>
      </c>
      <c r="D54" s="25">
        <v>3134</v>
      </c>
      <c r="E54" s="25">
        <f t="shared" si="0"/>
        <v>0</v>
      </c>
      <c r="F54" s="30">
        <f t="shared" si="1"/>
        <v>100</v>
      </c>
      <c r="G54">
        <v>0</v>
      </c>
      <c r="H54">
        <v>0</v>
      </c>
      <c r="I54" t="s">
        <v>47</v>
      </c>
      <c r="J54">
        <v>0</v>
      </c>
    </row>
    <row r="55" spans="1:10" ht="12.75" customHeight="1">
      <c r="A55" s="29" t="s">
        <v>82</v>
      </c>
      <c r="B55" s="24" t="s">
        <v>83</v>
      </c>
      <c r="C55" s="25">
        <v>2163</v>
      </c>
      <c r="D55" s="25">
        <v>0</v>
      </c>
      <c r="E55" s="25">
        <f t="shared" si="0"/>
        <v>-2163</v>
      </c>
      <c r="F55" s="30">
        <f t="shared" si="1"/>
        <v>0</v>
      </c>
      <c r="G55">
        <v>0</v>
      </c>
      <c r="H55">
        <v>0</v>
      </c>
      <c r="I55" t="s">
        <v>47</v>
      </c>
      <c r="J55">
        <v>0</v>
      </c>
    </row>
    <row r="56" spans="1:10" ht="12.75" customHeight="1">
      <c r="A56" s="29" t="s">
        <v>84</v>
      </c>
      <c r="B56" s="24" t="s">
        <v>85</v>
      </c>
      <c r="C56" s="25">
        <v>2476</v>
      </c>
      <c r="D56" s="25">
        <v>2476</v>
      </c>
      <c r="E56" s="25">
        <f t="shared" si="0"/>
        <v>0</v>
      </c>
      <c r="F56" s="30">
        <f t="shared" si="1"/>
        <v>100</v>
      </c>
      <c r="G56">
        <v>0</v>
      </c>
      <c r="H56">
        <v>0</v>
      </c>
      <c r="I56" t="s">
        <v>47</v>
      </c>
      <c r="J56">
        <v>0</v>
      </c>
    </row>
    <row r="57" spans="1:10" ht="12.75" customHeight="1">
      <c r="A57" s="27" t="s">
        <v>47</v>
      </c>
      <c r="B57" s="24"/>
      <c r="C57" s="27">
        <v>558345</v>
      </c>
      <c r="D57" s="27">
        <v>526694</v>
      </c>
      <c r="E57" s="25">
        <f t="shared" si="0"/>
        <v>-31651</v>
      </c>
      <c r="F57" s="30">
        <f t="shared" si="1"/>
        <v>94.3312826299152</v>
      </c>
      <c r="G57" s="31"/>
      <c r="H57" s="32"/>
      <c r="I57" s="33"/>
      <c r="J57" s="33"/>
    </row>
    <row r="58" spans="1:6" ht="14.25" customHeight="1">
      <c r="A58" s="27"/>
      <c r="B58" s="24"/>
      <c r="C58" s="25"/>
      <c r="D58" s="25"/>
      <c r="E58" s="25"/>
      <c r="F58" s="25"/>
    </row>
    <row r="59" spans="1:10" ht="12.75" customHeight="1">
      <c r="A59" s="29" t="s">
        <v>87</v>
      </c>
      <c r="B59" s="24" t="s">
        <v>88</v>
      </c>
      <c r="C59" s="25">
        <v>10000</v>
      </c>
      <c r="D59" s="25">
        <v>0</v>
      </c>
      <c r="E59" s="25">
        <f>D59-C59</f>
        <v>-10000</v>
      </c>
      <c r="F59" s="30">
        <f>IF(C59=0,0,(D59/C59)*100)</f>
        <v>0</v>
      </c>
      <c r="G59">
        <v>10000</v>
      </c>
      <c r="H59">
        <v>0</v>
      </c>
      <c r="I59" t="s">
        <v>86</v>
      </c>
      <c r="J59">
        <v>1</v>
      </c>
    </row>
    <row r="60" spans="1:10" ht="12.75" customHeight="1">
      <c r="A60" s="29" t="s">
        <v>89</v>
      </c>
      <c r="B60" s="24" t="s">
        <v>90</v>
      </c>
      <c r="C60" s="25">
        <v>5000</v>
      </c>
      <c r="D60" s="25">
        <v>0</v>
      </c>
      <c r="E60" s="25">
        <f>D60-C60</f>
        <v>-5000</v>
      </c>
      <c r="F60" s="30">
        <f>IF(C60=0,0,(D60/C60)*100)</f>
        <v>0</v>
      </c>
      <c r="G60">
        <v>0</v>
      </c>
      <c r="H60">
        <v>0</v>
      </c>
      <c r="I60" t="s">
        <v>86</v>
      </c>
      <c r="J60">
        <v>0</v>
      </c>
    </row>
    <row r="61" spans="1:10" ht="12.75" customHeight="1">
      <c r="A61" s="29" t="s">
        <v>91</v>
      </c>
      <c r="B61" s="24" t="s">
        <v>92</v>
      </c>
      <c r="C61" s="25">
        <v>5000</v>
      </c>
      <c r="D61" s="25">
        <v>0</v>
      </c>
      <c r="E61" s="25">
        <f>D61-C61</f>
        <v>-5000</v>
      </c>
      <c r="F61" s="30">
        <f>IF(C61=0,0,(D61/C61)*100)</f>
        <v>0</v>
      </c>
      <c r="G61">
        <v>0</v>
      </c>
      <c r="H61">
        <v>0</v>
      </c>
      <c r="I61" t="s">
        <v>86</v>
      </c>
      <c r="J61">
        <v>0</v>
      </c>
    </row>
    <row r="62" spans="1:10" ht="12.75" customHeight="1">
      <c r="A62" s="27" t="s">
        <v>86</v>
      </c>
      <c r="B62" s="24"/>
      <c r="C62" s="27">
        <v>10000</v>
      </c>
      <c r="D62" s="27">
        <v>0</v>
      </c>
      <c r="E62" s="25">
        <f>D62-C62</f>
        <v>-10000</v>
      </c>
      <c r="F62" s="30">
        <f>IF(C62=0,0,(D62/C62)*100)</f>
        <v>0</v>
      </c>
      <c r="G62" s="31"/>
      <c r="H62" s="32"/>
      <c r="I62" s="33"/>
      <c r="J62" s="33"/>
    </row>
    <row r="63" spans="1:10" ht="12.75" customHeight="1">
      <c r="A63" s="27" t="s">
        <v>24</v>
      </c>
      <c r="B63" s="24"/>
      <c r="C63" s="34">
        <v>568345</v>
      </c>
      <c r="D63" s="34">
        <v>526694</v>
      </c>
      <c r="E63" s="38">
        <f>D63-C63</f>
        <v>-41651</v>
      </c>
      <c r="F63" s="30">
        <f>IF(C63=0,0,(D63/C63)*100)</f>
        <v>92.67152873694675</v>
      </c>
      <c r="G63" s="31"/>
      <c r="H63" s="35"/>
      <c r="I63" s="36"/>
      <c r="J63" s="33"/>
    </row>
    <row r="64" spans="1:7" ht="15" customHeight="1">
      <c r="A64" s="26" t="s">
        <v>93</v>
      </c>
      <c r="B64" s="24"/>
      <c r="C64" s="25"/>
      <c r="D64" s="25"/>
      <c r="E64" s="25"/>
      <c r="F64" s="25"/>
      <c r="G64" s="4"/>
    </row>
    <row r="65" spans="1:6" ht="14.25" customHeight="1">
      <c r="A65" s="27"/>
      <c r="B65" s="24"/>
      <c r="C65" s="25"/>
      <c r="D65" s="25"/>
      <c r="E65" s="25"/>
      <c r="F65" s="25"/>
    </row>
    <row r="66" spans="1:10" ht="12.75" customHeight="1">
      <c r="A66" s="29" t="s">
        <v>48</v>
      </c>
      <c r="B66" s="24" t="s">
        <v>49</v>
      </c>
      <c r="C66" s="25">
        <v>2299</v>
      </c>
      <c r="D66" s="25">
        <v>2299</v>
      </c>
      <c r="E66" s="25">
        <f aca="true" t="shared" si="2" ref="E66:E76">D66-C66</f>
        <v>0</v>
      </c>
      <c r="F66" s="30">
        <f aca="true" t="shared" si="3" ref="F66:F76">IF(C66=0,0,(D66/C66)*100)</f>
        <v>100</v>
      </c>
      <c r="G66">
        <v>2299</v>
      </c>
      <c r="H66">
        <v>2299</v>
      </c>
      <c r="I66" t="s">
        <v>47</v>
      </c>
      <c r="J66">
        <v>1</v>
      </c>
    </row>
    <row r="67" spans="1:10" ht="12.75" customHeight="1">
      <c r="A67" s="29" t="s">
        <v>50</v>
      </c>
      <c r="B67" s="24" t="s">
        <v>51</v>
      </c>
      <c r="C67" s="25">
        <v>2299</v>
      </c>
      <c r="D67" s="25">
        <v>2299</v>
      </c>
      <c r="E67" s="25">
        <f t="shared" si="2"/>
        <v>0</v>
      </c>
      <c r="F67" s="30">
        <f t="shared" si="3"/>
        <v>100</v>
      </c>
      <c r="G67">
        <v>0</v>
      </c>
      <c r="H67">
        <v>0</v>
      </c>
      <c r="I67" t="s">
        <v>47</v>
      </c>
      <c r="J67">
        <v>0</v>
      </c>
    </row>
    <row r="68" spans="1:10" ht="12.75" customHeight="1">
      <c r="A68" s="29" t="s">
        <v>60</v>
      </c>
      <c r="B68" s="24" t="s">
        <v>61</v>
      </c>
      <c r="C68" s="25">
        <v>536</v>
      </c>
      <c r="D68" s="25">
        <v>536</v>
      </c>
      <c r="E68" s="25">
        <f t="shared" si="2"/>
        <v>0</v>
      </c>
      <c r="F68" s="30">
        <f t="shared" si="3"/>
        <v>100</v>
      </c>
      <c r="G68">
        <v>536</v>
      </c>
      <c r="H68">
        <v>536</v>
      </c>
      <c r="I68" t="s">
        <v>47</v>
      </c>
      <c r="J68">
        <v>1</v>
      </c>
    </row>
    <row r="69" spans="1:14" ht="12.75" customHeight="1">
      <c r="A69" s="29" t="s">
        <v>62</v>
      </c>
      <c r="B69" s="24" t="s">
        <v>63</v>
      </c>
      <c r="C69" s="25">
        <v>263</v>
      </c>
      <c r="D69" s="25">
        <v>263</v>
      </c>
      <c r="E69" s="25">
        <f t="shared" si="2"/>
        <v>0</v>
      </c>
      <c r="F69" s="30">
        <f t="shared" si="3"/>
        <v>100</v>
      </c>
      <c r="G69">
        <v>0</v>
      </c>
      <c r="H69">
        <v>0</v>
      </c>
      <c r="I69" t="s">
        <v>47</v>
      </c>
      <c r="J69">
        <v>0</v>
      </c>
      <c r="K69" s="33"/>
      <c r="L69" s="33"/>
      <c r="M69" s="33"/>
      <c r="N69" s="33"/>
    </row>
    <row r="70" spans="1:10" ht="12.75" customHeight="1">
      <c r="A70" s="29" t="s">
        <v>64</v>
      </c>
      <c r="B70" s="24" t="s">
        <v>65</v>
      </c>
      <c r="C70" s="25">
        <v>99</v>
      </c>
      <c r="D70" s="25">
        <v>99</v>
      </c>
      <c r="E70" s="25">
        <f t="shared" si="2"/>
        <v>0</v>
      </c>
      <c r="F70" s="30">
        <f t="shared" si="3"/>
        <v>100</v>
      </c>
      <c r="G70">
        <v>0</v>
      </c>
      <c r="H70">
        <v>0</v>
      </c>
      <c r="I70" t="s">
        <v>47</v>
      </c>
      <c r="J70">
        <v>0</v>
      </c>
    </row>
    <row r="71" spans="1:10" ht="12.75" customHeight="1">
      <c r="A71" s="29" t="s">
        <v>66</v>
      </c>
      <c r="B71" s="24" t="s">
        <v>67</v>
      </c>
      <c r="C71" s="25">
        <v>110</v>
      </c>
      <c r="D71" s="25">
        <v>110</v>
      </c>
      <c r="E71" s="25">
        <f t="shared" si="2"/>
        <v>0</v>
      </c>
      <c r="F71" s="30">
        <f t="shared" si="3"/>
        <v>100</v>
      </c>
      <c r="G71">
        <v>0</v>
      </c>
      <c r="H71">
        <v>0</v>
      </c>
      <c r="I71" t="s">
        <v>47</v>
      </c>
      <c r="J71">
        <v>0</v>
      </c>
    </row>
    <row r="72" spans="1:10" ht="12.75" customHeight="1">
      <c r="A72" s="29" t="s">
        <v>68</v>
      </c>
      <c r="B72" s="24" t="s">
        <v>69</v>
      </c>
      <c r="C72" s="25">
        <v>64</v>
      </c>
      <c r="D72" s="25">
        <v>64</v>
      </c>
      <c r="E72" s="25">
        <f t="shared" si="2"/>
        <v>0</v>
      </c>
      <c r="F72" s="30">
        <f t="shared" si="3"/>
        <v>100</v>
      </c>
      <c r="G72">
        <v>0</v>
      </c>
      <c r="H72">
        <v>0</v>
      </c>
      <c r="I72" t="s">
        <v>47</v>
      </c>
      <c r="J72">
        <v>0</v>
      </c>
    </row>
    <row r="73" spans="1:10" ht="12.75" customHeight="1">
      <c r="A73" s="29" t="s">
        <v>70</v>
      </c>
      <c r="B73" s="24" t="s">
        <v>71</v>
      </c>
      <c r="C73" s="25">
        <v>4446</v>
      </c>
      <c r="D73" s="25">
        <v>0</v>
      </c>
      <c r="E73" s="25">
        <f t="shared" si="2"/>
        <v>-4446</v>
      </c>
      <c r="F73" s="30">
        <f t="shared" si="3"/>
        <v>0</v>
      </c>
      <c r="G73">
        <v>4446</v>
      </c>
      <c r="H73">
        <v>0</v>
      </c>
      <c r="I73" t="s">
        <v>47</v>
      </c>
      <c r="J73">
        <v>1</v>
      </c>
    </row>
    <row r="74" spans="1:10" ht="12.75" customHeight="1">
      <c r="A74" s="29" t="s">
        <v>76</v>
      </c>
      <c r="B74" s="24" t="s">
        <v>77</v>
      </c>
      <c r="C74" s="25">
        <v>4446</v>
      </c>
      <c r="D74" s="25">
        <v>0</v>
      </c>
      <c r="E74" s="25">
        <f t="shared" si="2"/>
        <v>-4446</v>
      </c>
      <c r="F74" s="30">
        <f t="shared" si="3"/>
        <v>0</v>
      </c>
      <c r="G74">
        <v>0</v>
      </c>
      <c r="H74">
        <v>0</v>
      </c>
      <c r="I74" t="s">
        <v>47</v>
      </c>
      <c r="J74">
        <v>0</v>
      </c>
    </row>
    <row r="75" spans="1:10" ht="12.75" customHeight="1">
      <c r="A75" s="27" t="s">
        <v>47</v>
      </c>
      <c r="B75" s="24"/>
      <c r="C75" s="27">
        <v>7281</v>
      </c>
      <c r="D75" s="27">
        <v>2835</v>
      </c>
      <c r="E75" s="25">
        <f t="shared" si="2"/>
        <v>-4446</v>
      </c>
      <c r="F75" s="30">
        <f t="shared" si="3"/>
        <v>38.93695920889987</v>
      </c>
      <c r="G75" s="31"/>
      <c r="H75" s="32"/>
      <c r="I75" s="33"/>
      <c r="J75" s="33"/>
    </row>
    <row r="76" spans="1:10" ht="12.75" customHeight="1">
      <c r="A76" s="27" t="s">
        <v>24</v>
      </c>
      <c r="B76" s="24"/>
      <c r="C76" s="34">
        <v>7281</v>
      </c>
      <c r="D76" s="34">
        <v>2835</v>
      </c>
      <c r="E76" s="38">
        <f t="shared" si="2"/>
        <v>-4446</v>
      </c>
      <c r="F76" s="30">
        <f t="shared" si="3"/>
        <v>38.93695920889987</v>
      </c>
      <c r="G76" s="31"/>
      <c r="H76" s="35"/>
      <c r="I76" s="36"/>
      <c r="J76" s="33"/>
    </row>
    <row r="77" spans="1:7" ht="18.75" customHeight="1">
      <c r="A77" s="23"/>
      <c r="B77" s="24"/>
      <c r="C77" s="25"/>
      <c r="D77" s="25"/>
      <c r="E77" s="25"/>
      <c r="F77" s="25"/>
      <c r="G77" s="4"/>
    </row>
    <row r="78" spans="1:7" ht="15" customHeight="1">
      <c r="A78" s="26" t="s">
        <v>94</v>
      </c>
      <c r="B78" s="24"/>
      <c r="C78" s="25"/>
      <c r="D78" s="25"/>
      <c r="E78" s="25"/>
      <c r="F78" s="25"/>
      <c r="G78" s="4"/>
    </row>
    <row r="79" spans="1:6" ht="10.5" customHeight="1">
      <c r="A79" s="37"/>
      <c r="B79" s="24"/>
      <c r="C79" s="25"/>
      <c r="D79" s="25"/>
      <c r="E79" s="25"/>
      <c r="F79" s="25"/>
    </row>
    <row r="80" spans="1:6" ht="15" customHeight="1">
      <c r="A80" s="37" t="s">
        <v>95</v>
      </c>
      <c r="B80" s="24" t="s">
        <v>96</v>
      </c>
      <c r="C80" s="38">
        <v>389478</v>
      </c>
      <c r="D80" s="38">
        <v>382005</v>
      </c>
      <c r="E80" s="38">
        <f aca="true" t="shared" si="4" ref="E80:E99">D80-C80</f>
        <v>-7473</v>
      </c>
      <c r="F80" s="30">
        <f aca="true" t="shared" si="5" ref="F80:F99">IF(ISERROR((D80/C80)*100),0,(D80/C80)*100)</f>
        <v>98.08127801827061</v>
      </c>
    </row>
    <row r="81" spans="1:6" ht="15" customHeight="1">
      <c r="A81" s="37" t="s">
        <v>97</v>
      </c>
      <c r="B81" s="24" t="s">
        <v>98</v>
      </c>
      <c r="C81" s="38">
        <v>389478</v>
      </c>
      <c r="D81" s="38">
        <v>382005</v>
      </c>
      <c r="E81" s="38">
        <f t="shared" si="4"/>
        <v>-7473</v>
      </c>
      <c r="F81" s="30">
        <f t="shared" si="5"/>
        <v>98.08127801827061</v>
      </c>
    </row>
    <row r="82" spans="1:6" ht="15" customHeight="1">
      <c r="A82" s="37" t="s">
        <v>99</v>
      </c>
      <c r="B82" s="24" t="s">
        <v>100</v>
      </c>
      <c r="C82" s="38">
        <v>46139</v>
      </c>
      <c r="D82" s="38">
        <v>43829</v>
      </c>
      <c r="E82" s="38">
        <f t="shared" si="4"/>
        <v>-2310</v>
      </c>
      <c r="F82" s="30">
        <f t="shared" si="5"/>
        <v>94.99338954030213</v>
      </c>
    </row>
    <row r="83" spans="1:6" ht="15" customHeight="1">
      <c r="A83" s="37" t="s">
        <v>101</v>
      </c>
      <c r="B83" s="24" t="s">
        <v>102</v>
      </c>
      <c r="C83" s="38">
        <v>2186</v>
      </c>
      <c r="D83" s="38">
        <v>2186</v>
      </c>
      <c r="E83" s="38">
        <f t="shared" si="4"/>
        <v>0</v>
      </c>
      <c r="F83" s="30">
        <f t="shared" si="5"/>
        <v>100</v>
      </c>
    </row>
    <row r="84" spans="1:6" ht="15" customHeight="1">
      <c r="A84" s="37" t="s">
        <v>103</v>
      </c>
      <c r="B84" s="24" t="s">
        <v>104</v>
      </c>
      <c r="C84" s="38">
        <v>14525</v>
      </c>
      <c r="D84" s="38">
        <v>12215</v>
      </c>
      <c r="E84" s="38">
        <f t="shared" si="4"/>
        <v>-2310</v>
      </c>
      <c r="F84" s="30">
        <f t="shared" si="5"/>
        <v>84.09638554216868</v>
      </c>
    </row>
    <row r="85" spans="1:6" ht="15" customHeight="1">
      <c r="A85" s="37" t="s">
        <v>105</v>
      </c>
      <c r="B85" s="24" t="s">
        <v>106</v>
      </c>
      <c r="C85" s="38">
        <v>29428</v>
      </c>
      <c r="D85" s="38">
        <v>29428</v>
      </c>
      <c r="E85" s="38">
        <f t="shared" si="4"/>
        <v>0</v>
      </c>
      <c r="F85" s="30">
        <f t="shared" si="5"/>
        <v>100</v>
      </c>
    </row>
    <row r="86" spans="1:6" ht="15" customHeight="1">
      <c r="A86" s="37" t="s">
        <v>107</v>
      </c>
      <c r="B86" s="24" t="s">
        <v>108</v>
      </c>
      <c r="C86" s="38">
        <v>88293</v>
      </c>
      <c r="D86" s="38">
        <v>85805</v>
      </c>
      <c r="E86" s="38">
        <f t="shared" si="4"/>
        <v>-2488</v>
      </c>
      <c r="F86" s="30">
        <f t="shared" si="5"/>
        <v>97.18210956700985</v>
      </c>
    </row>
    <row r="87" spans="1:6" ht="15" customHeight="1">
      <c r="A87" s="37" t="s">
        <v>109</v>
      </c>
      <c r="B87" s="24" t="s">
        <v>110</v>
      </c>
      <c r="C87" s="38">
        <v>46539</v>
      </c>
      <c r="D87" s="38">
        <v>46539</v>
      </c>
      <c r="E87" s="38">
        <f t="shared" si="4"/>
        <v>0</v>
      </c>
      <c r="F87" s="30">
        <f t="shared" si="5"/>
        <v>100</v>
      </c>
    </row>
    <row r="88" spans="1:6" ht="15" customHeight="1">
      <c r="A88" s="37" t="s">
        <v>111</v>
      </c>
      <c r="B88" s="24" t="s">
        <v>112</v>
      </c>
      <c r="C88" s="38">
        <v>11690</v>
      </c>
      <c r="D88" s="38">
        <v>11690</v>
      </c>
      <c r="E88" s="38">
        <f t="shared" si="4"/>
        <v>0</v>
      </c>
      <c r="F88" s="30">
        <f t="shared" si="5"/>
        <v>100</v>
      </c>
    </row>
    <row r="89" spans="1:6" ht="15" customHeight="1">
      <c r="A89" s="37" t="s">
        <v>113</v>
      </c>
      <c r="B89" s="24" t="s">
        <v>114</v>
      </c>
      <c r="C89" s="38">
        <v>19158</v>
      </c>
      <c r="D89" s="38">
        <v>19158</v>
      </c>
      <c r="E89" s="38">
        <f t="shared" si="4"/>
        <v>0</v>
      </c>
      <c r="F89" s="30">
        <f t="shared" si="5"/>
        <v>100</v>
      </c>
    </row>
    <row r="90" spans="1:6" ht="15" customHeight="1">
      <c r="A90" s="37" t="s">
        <v>115</v>
      </c>
      <c r="B90" s="24" t="s">
        <v>116</v>
      </c>
      <c r="C90" s="38">
        <v>10906</v>
      </c>
      <c r="D90" s="38">
        <v>8418</v>
      </c>
      <c r="E90" s="38">
        <f t="shared" si="4"/>
        <v>-2488</v>
      </c>
      <c r="F90" s="30">
        <f t="shared" si="5"/>
        <v>77.18686961305703</v>
      </c>
    </row>
    <row r="91" spans="1:6" ht="15" customHeight="1">
      <c r="A91" s="37" t="s">
        <v>117</v>
      </c>
      <c r="B91" s="24" t="s">
        <v>118</v>
      </c>
      <c r="C91" s="38">
        <v>41716</v>
      </c>
      <c r="D91" s="38">
        <v>17890</v>
      </c>
      <c r="E91" s="38">
        <f t="shared" si="4"/>
        <v>-23826</v>
      </c>
      <c r="F91" s="30">
        <f t="shared" si="5"/>
        <v>42.88522389490843</v>
      </c>
    </row>
    <row r="92" spans="1:6" ht="15" customHeight="1">
      <c r="A92" s="37" t="s">
        <v>119</v>
      </c>
      <c r="B92" s="24" t="s">
        <v>120</v>
      </c>
      <c r="C92" s="38">
        <v>8836</v>
      </c>
      <c r="D92" s="38">
        <v>6261</v>
      </c>
      <c r="E92" s="38">
        <f t="shared" si="4"/>
        <v>-2575</v>
      </c>
      <c r="F92" s="30">
        <f t="shared" si="5"/>
        <v>70.85785423268447</v>
      </c>
    </row>
    <row r="93" spans="1:6" ht="15" customHeight="1">
      <c r="A93" s="37" t="s">
        <v>121</v>
      </c>
      <c r="B93" s="24" t="s">
        <v>122</v>
      </c>
      <c r="C93" s="38">
        <v>2636</v>
      </c>
      <c r="D93" s="38">
        <v>2636</v>
      </c>
      <c r="E93" s="38">
        <f t="shared" si="4"/>
        <v>0</v>
      </c>
      <c r="F93" s="30">
        <f t="shared" si="5"/>
        <v>100</v>
      </c>
    </row>
    <row r="94" spans="1:6" ht="15" customHeight="1">
      <c r="A94" s="37" t="s">
        <v>123</v>
      </c>
      <c r="B94" s="24" t="s">
        <v>124</v>
      </c>
      <c r="C94" s="38">
        <v>17659</v>
      </c>
      <c r="D94" s="38">
        <v>3383</v>
      </c>
      <c r="E94" s="38">
        <f t="shared" si="4"/>
        <v>-14276</v>
      </c>
      <c r="F94" s="30">
        <f t="shared" si="5"/>
        <v>19.15737017951186</v>
      </c>
    </row>
    <row r="95" spans="1:6" ht="15" customHeight="1">
      <c r="A95" s="37" t="s">
        <v>125</v>
      </c>
      <c r="B95" s="24" t="s">
        <v>126</v>
      </c>
      <c r="C95" s="38">
        <v>4812</v>
      </c>
      <c r="D95" s="38">
        <v>0</v>
      </c>
      <c r="E95" s="38">
        <f t="shared" si="4"/>
        <v>-4812</v>
      </c>
      <c r="F95" s="30">
        <f t="shared" si="5"/>
        <v>0</v>
      </c>
    </row>
    <row r="96" spans="1:6" ht="15" customHeight="1">
      <c r="A96" s="37" t="s">
        <v>127</v>
      </c>
      <c r="B96" s="24" t="s">
        <v>128</v>
      </c>
      <c r="C96" s="38">
        <v>3134</v>
      </c>
      <c r="D96" s="38">
        <v>3134</v>
      </c>
      <c r="E96" s="38">
        <f t="shared" si="4"/>
        <v>0</v>
      </c>
      <c r="F96" s="30">
        <f t="shared" si="5"/>
        <v>100</v>
      </c>
    </row>
    <row r="97" spans="1:6" ht="15" customHeight="1">
      <c r="A97" s="37" t="s">
        <v>129</v>
      </c>
      <c r="B97" s="24" t="s">
        <v>130</v>
      </c>
      <c r="C97" s="38">
        <v>2163</v>
      </c>
      <c r="D97" s="38">
        <v>0</v>
      </c>
      <c r="E97" s="38">
        <f t="shared" si="4"/>
        <v>-2163</v>
      </c>
      <c r="F97" s="30">
        <f t="shared" si="5"/>
        <v>0</v>
      </c>
    </row>
    <row r="98" spans="1:6" ht="15" customHeight="1">
      <c r="A98" s="37" t="s">
        <v>131</v>
      </c>
      <c r="B98" s="24" t="s">
        <v>132</v>
      </c>
      <c r="C98" s="38">
        <v>2476</v>
      </c>
      <c r="D98" s="38">
        <v>2476</v>
      </c>
      <c r="E98" s="38">
        <f t="shared" si="4"/>
        <v>0</v>
      </c>
      <c r="F98" s="30">
        <f t="shared" si="5"/>
        <v>100</v>
      </c>
    </row>
    <row r="99" spans="1:8" ht="15" customHeight="1">
      <c r="A99" s="39" t="s">
        <v>133</v>
      </c>
      <c r="B99" s="24"/>
      <c r="C99" s="34">
        <v>565626</v>
      </c>
      <c r="D99" s="34">
        <v>529529</v>
      </c>
      <c r="E99" s="38">
        <f t="shared" si="4"/>
        <v>-36097</v>
      </c>
      <c r="F99" s="30">
        <f t="shared" si="5"/>
        <v>93.61822122745419</v>
      </c>
      <c r="G99" s="28"/>
      <c r="H99" s="58"/>
    </row>
    <row r="100" spans="1:6" ht="10.5" customHeight="1">
      <c r="A100" s="37"/>
      <c r="B100" s="24"/>
      <c r="C100" s="25"/>
      <c r="D100" s="25"/>
      <c r="E100" s="25"/>
      <c r="F100" s="25"/>
    </row>
    <row r="101" spans="1:6" ht="15" customHeight="1">
      <c r="A101" s="37" t="s">
        <v>134</v>
      </c>
      <c r="B101" s="24" t="s">
        <v>135</v>
      </c>
      <c r="C101" s="38">
        <v>10000</v>
      </c>
      <c r="D101" s="38">
        <v>0</v>
      </c>
      <c r="E101" s="38">
        <f>D101-C101</f>
        <v>-10000</v>
      </c>
      <c r="F101" s="30">
        <f>IF(ISERROR((D101/C101)*100),0,(D101/C101)*100)</f>
        <v>0</v>
      </c>
    </row>
    <row r="102" spans="1:6" ht="15" customHeight="1">
      <c r="A102" s="37" t="s">
        <v>136</v>
      </c>
      <c r="B102" s="24" t="s">
        <v>137</v>
      </c>
      <c r="C102" s="38">
        <v>5000</v>
      </c>
      <c r="D102" s="38">
        <v>0</v>
      </c>
      <c r="E102" s="38">
        <f>D102-C102</f>
        <v>-5000</v>
      </c>
      <c r="F102" s="30">
        <f>IF(ISERROR((D102/C102)*100),0,(D102/C102)*100)</f>
        <v>0</v>
      </c>
    </row>
    <row r="103" spans="1:6" ht="15" customHeight="1">
      <c r="A103" s="37" t="s">
        <v>138</v>
      </c>
      <c r="B103" s="24" t="s">
        <v>139</v>
      </c>
      <c r="C103" s="38">
        <v>5000</v>
      </c>
      <c r="D103" s="38">
        <v>0</v>
      </c>
      <c r="E103" s="38">
        <f>D103-C103</f>
        <v>-5000</v>
      </c>
      <c r="F103" s="30">
        <f>IF(ISERROR((D103/C103)*100),0,(D103/C103)*100)</f>
        <v>0</v>
      </c>
    </row>
    <row r="104" spans="1:8" ht="15" customHeight="1">
      <c r="A104" s="39" t="s">
        <v>140</v>
      </c>
      <c r="B104" s="24"/>
      <c r="C104" s="34">
        <v>10000</v>
      </c>
      <c r="D104" s="34">
        <v>0</v>
      </c>
      <c r="E104" s="38">
        <f>D104-C104</f>
        <v>-10000</v>
      </c>
      <c r="F104" s="30">
        <f>IF(ISERROR((D104/C104)*100),0,(D104/C104)*100)</f>
        <v>0</v>
      </c>
      <c r="G104" s="28"/>
      <c r="H104" s="58"/>
    </row>
    <row r="105" spans="1:8" ht="15" customHeight="1">
      <c r="A105" s="39" t="s">
        <v>25</v>
      </c>
      <c r="B105" s="24"/>
      <c r="C105" s="39">
        <v>575626</v>
      </c>
      <c r="D105" s="39">
        <v>529529</v>
      </c>
      <c r="E105" s="38">
        <f>D105-C105</f>
        <v>-46097</v>
      </c>
      <c r="F105" s="30">
        <f>IF(ISERROR((D105/C105)*100),0,(D105/C105)*100)</f>
        <v>91.99184887409533</v>
      </c>
      <c r="G105" s="40"/>
      <c r="H105" s="41"/>
    </row>
    <row r="106" spans="1:9" ht="15" customHeight="1">
      <c r="A106" s="59" t="s">
        <v>141</v>
      </c>
      <c r="B106" s="24"/>
      <c r="C106" s="39"/>
      <c r="D106" s="39"/>
      <c r="E106" s="39"/>
      <c r="F106" s="39"/>
      <c r="H106" s="42"/>
      <c r="I106" s="42"/>
    </row>
    <row r="107" spans="1:6" ht="9.75" customHeight="1">
      <c r="A107" s="37"/>
      <c r="B107" s="24"/>
      <c r="C107" s="38"/>
      <c r="D107" s="38"/>
      <c r="E107" s="38"/>
      <c r="F107" s="39"/>
    </row>
    <row r="108" spans="1:6" ht="15" customHeight="1">
      <c r="A108" s="37" t="s">
        <v>95</v>
      </c>
      <c r="B108" s="24" t="s">
        <v>96</v>
      </c>
      <c r="C108" s="38">
        <v>389478</v>
      </c>
      <c r="D108" s="38">
        <v>382005</v>
      </c>
      <c r="E108" s="38">
        <f aca="true" t="shared" si="6" ref="E108:E127">D108-C108</f>
        <v>-7473</v>
      </c>
      <c r="F108" s="30">
        <f aca="true" t="shared" si="7" ref="F108:F127">IF(ISERROR((D108/C108)*100),0,(D108/C108)*100)</f>
        <v>98.08127801827061</v>
      </c>
    </row>
    <row r="109" spans="1:6" ht="15" customHeight="1">
      <c r="A109" s="37" t="s">
        <v>97</v>
      </c>
      <c r="B109" s="24" t="s">
        <v>98</v>
      </c>
      <c r="C109" s="38">
        <v>389478</v>
      </c>
      <c r="D109" s="38">
        <v>382005</v>
      </c>
      <c r="E109" s="38">
        <f t="shared" si="6"/>
        <v>-7473</v>
      </c>
      <c r="F109" s="30">
        <f t="shared" si="7"/>
        <v>98.08127801827061</v>
      </c>
    </row>
    <row r="110" spans="1:6" ht="15" customHeight="1">
      <c r="A110" s="37" t="s">
        <v>99</v>
      </c>
      <c r="B110" s="24" t="s">
        <v>100</v>
      </c>
      <c r="C110" s="38">
        <v>46139</v>
      </c>
      <c r="D110" s="38">
        <v>43829</v>
      </c>
      <c r="E110" s="38">
        <f t="shared" si="6"/>
        <v>-2310</v>
      </c>
      <c r="F110" s="30">
        <f t="shared" si="7"/>
        <v>94.99338954030213</v>
      </c>
    </row>
    <row r="111" spans="1:6" ht="15" customHeight="1">
      <c r="A111" s="37" t="s">
        <v>101</v>
      </c>
      <c r="B111" s="24" t="s">
        <v>102</v>
      </c>
      <c r="C111" s="38">
        <v>2186</v>
      </c>
      <c r="D111" s="38">
        <v>2186</v>
      </c>
      <c r="E111" s="38">
        <f t="shared" si="6"/>
        <v>0</v>
      </c>
      <c r="F111" s="30">
        <f t="shared" si="7"/>
        <v>100</v>
      </c>
    </row>
    <row r="112" spans="1:6" ht="15" customHeight="1">
      <c r="A112" s="37" t="s">
        <v>103</v>
      </c>
      <c r="B112" s="24" t="s">
        <v>104</v>
      </c>
      <c r="C112" s="38">
        <v>14525</v>
      </c>
      <c r="D112" s="38">
        <v>12215</v>
      </c>
      <c r="E112" s="38">
        <f t="shared" si="6"/>
        <v>-2310</v>
      </c>
      <c r="F112" s="30">
        <f t="shared" si="7"/>
        <v>84.09638554216868</v>
      </c>
    </row>
    <row r="113" spans="1:6" ht="15" customHeight="1">
      <c r="A113" s="37" t="s">
        <v>105</v>
      </c>
      <c r="B113" s="24" t="s">
        <v>106</v>
      </c>
      <c r="C113" s="38">
        <v>29428</v>
      </c>
      <c r="D113" s="38">
        <v>29428</v>
      </c>
      <c r="E113" s="38">
        <f t="shared" si="6"/>
        <v>0</v>
      </c>
      <c r="F113" s="30">
        <f t="shared" si="7"/>
        <v>100</v>
      </c>
    </row>
    <row r="114" spans="1:6" ht="15" customHeight="1">
      <c r="A114" s="37" t="s">
        <v>107</v>
      </c>
      <c r="B114" s="24" t="s">
        <v>108</v>
      </c>
      <c r="C114" s="38">
        <v>88293</v>
      </c>
      <c r="D114" s="38">
        <v>85805</v>
      </c>
      <c r="E114" s="38">
        <f t="shared" si="6"/>
        <v>-2488</v>
      </c>
      <c r="F114" s="30">
        <f t="shared" si="7"/>
        <v>97.18210956700985</v>
      </c>
    </row>
    <row r="115" spans="1:6" ht="15" customHeight="1">
      <c r="A115" s="37" t="s">
        <v>109</v>
      </c>
      <c r="B115" s="24" t="s">
        <v>110</v>
      </c>
      <c r="C115" s="38">
        <v>46539</v>
      </c>
      <c r="D115" s="38">
        <v>46539</v>
      </c>
      <c r="E115" s="38">
        <f t="shared" si="6"/>
        <v>0</v>
      </c>
      <c r="F115" s="30">
        <f t="shared" si="7"/>
        <v>100</v>
      </c>
    </row>
    <row r="116" spans="1:6" ht="15" customHeight="1">
      <c r="A116" s="37" t="s">
        <v>111</v>
      </c>
      <c r="B116" s="24" t="s">
        <v>112</v>
      </c>
      <c r="C116" s="38">
        <v>11690</v>
      </c>
      <c r="D116" s="38">
        <v>11690</v>
      </c>
      <c r="E116" s="38">
        <f t="shared" si="6"/>
        <v>0</v>
      </c>
      <c r="F116" s="30">
        <f t="shared" si="7"/>
        <v>100</v>
      </c>
    </row>
    <row r="117" spans="1:6" ht="15" customHeight="1">
      <c r="A117" s="37" t="s">
        <v>113</v>
      </c>
      <c r="B117" s="24" t="s">
        <v>114</v>
      </c>
      <c r="C117" s="38">
        <v>19158</v>
      </c>
      <c r="D117" s="38">
        <v>19158</v>
      </c>
      <c r="E117" s="38">
        <f t="shared" si="6"/>
        <v>0</v>
      </c>
      <c r="F117" s="30">
        <f t="shared" si="7"/>
        <v>100</v>
      </c>
    </row>
    <row r="118" spans="1:6" ht="15" customHeight="1">
      <c r="A118" s="37" t="s">
        <v>115</v>
      </c>
      <c r="B118" s="24" t="s">
        <v>116</v>
      </c>
      <c r="C118" s="38">
        <v>10906</v>
      </c>
      <c r="D118" s="38">
        <v>8418</v>
      </c>
      <c r="E118" s="38">
        <f t="shared" si="6"/>
        <v>-2488</v>
      </c>
      <c r="F118" s="30">
        <f t="shared" si="7"/>
        <v>77.18686961305703</v>
      </c>
    </row>
    <row r="119" spans="1:6" ht="15" customHeight="1">
      <c r="A119" s="37" t="s">
        <v>117</v>
      </c>
      <c r="B119" s="24" t="s">
        <v>118</v>
      </c>
      <c r="C119" s="38">
        <v>41716</v>
      </c>
      <c r="D119" s="38">
        <v>17890</v>
      </c>
      <c r="E119" s="38">
        <f t="shared" si="6"/>
        <v>-23826</v>
      </c>
      <c r="F119" s="30">
        <f t="shared" si="7"/>
        <v>42.88522389490843</v>
      </c>
    </row>
    <row r="120" spans="1:6" ht="15" customHeight="1">
      <c r="A120" s="37" t="s">
        <v>119</v>
      </c>
      <c r="B120" s="24" t="s">
        <v>120</v>
      </c>
      <c r="C120" s="38">
        <v>8836</v>
      </c>
      <c r="D120" s="38">
        <v>6261</v>
      </c>
      <c r="E120" s="38">
        <f t="shared" si="6"/>
        <v>-2575</v>
      </c>
      <c r="F120" s="30">
        <f t="shared" si="7"/>
        <v>70.85785423268447</v>
      </c>
    </row>
    <row r="121" spans="1:6" ht="15" customHeight="1">
      <c r="A121" s="37" t="s">
        <v>121</v>
      </c>
      <c r="B121" s="24" t="s">
        <v>122</v>
      </c>
      <c r="C121" s="38">
        <v>2636</v>
      </c>
      <c r="D121" s="38">
        <v>2636</v>
      </c>
      <c r="E121" s="38">
        <f t="shared" si="6"/>
        <v>0</v>
      </c>
      <c r="F121" s="30">
        <f t="shared" si="7"/>
        <v>100</v>
      </c>
    </row>
    <row r="122" spans="1:6" ht="15" customHeight="1">
      <c r="A122" s="37" t="s">
        <v>123</v>
      </c>
      <c r="B122" s="24" t="s">
        <v>124</v>
      </c>
      <c r="C122" s="38">
        <v>17659</v>
      </c>
      <c r="D122" s="38">
        <v>3383</v>
      </c>
      <c r="E122" s="38">
        <f t="shared" si="6"/>
        <v>-14276</v>
      </c>
      <c r="F122" s="30">
        <f t="shared" si="7"/>
        <v>19.15737017951186</v>
      </c>
    </row>
    <row r="123" spans="1:6" ht="15" customHeight="1">
      <c r="A123" s="37" t="s">
        <v>125</v>
      </c>
      <c r="B123" s="24" t="s">
        <v>126</v>
      </c>
      <c r="C123" s="38">
        <v>4812</v>
      </c>
      <c r="D123" s="38">
        <v>0</v>
      </c>
      <c r="E123" s="38">
        <f t="shared" si="6"/>
        <v>-4812</v>
      </c>
      <c r="F123" s="30">
        <f t="shared" si="7"/>
        <v>0</v>
      </c>
    </row>
    <row r="124" spans="1:6" ht="15" customHeight="1">
      <c r="A124" s="37" t="s">
        <v>127</v>
      </c>
      <c r="B124" s="24" t="s">
        <v>128</v>
      </c>
      <c r="C124" s="38">
        <v>3134</v>
      </c>
      <c r="D124" s="38">
        <v>3134</v>
      </c>
      <c r="E124" s="38">
        <f t="shared" si="6"/>
        <v>0</v>
      </c>
      <c r="F124" s="30">
        <f t="shared" si="7"/>
        <v>100</v>
      </c>
    </row>
    <row r="125" spans="1:6" ht="15" customHeight="1">
      <c r="A125" s="37" t="s">
        <v>129</v>
      </c>
      <c r="B125" s="24" t="s">
        <v>130</v>
      </c>
      <c r="C125" s="38">
        <v>2163</v>
      </c>
      <c r="D125" s="38">
        <v>0</v>
      </c>
      <c r="E125" s="38">
        <f t="shared" si="6"/>
        <v>-2163</v>
      </c>
      <c r="F125" s="30">
        <f t="shared" si="7"/>
        <v>0</v>
      </c>
    </row>
    <row r="126" spans="1:6" ht="15" customHeight="1">
      <c r="A126" s="37" t="s">
        <v>131</v>
      </c>
      <c r="B126" s="24" t="s">
        <v>132</v>
      </c>
      <c r="C126" s="38">
        <v>2476</v>
      </c>
      <c r="D126" s="38">
        <v>2476</v>
      </c>
      <c r="E126" s="38">
        <f t="shared" si="6"/>
        <v>0</v>
      </c>
      <c r="F126" s="30">
        <f t="shared" si="7"/>
        <v>100</v>
      </c>
    </row>
    <row r="127" spans="1:6" ht="15" customHeight="1">
      <c r="A127" s="39" t="s">
        <v>133</v>
      </c>
      <c r="B127" s="24"/>
      <c r="C127" s="34">
        <v>565626</v>
      </c>
      <c r="D127" s="34">
        <v>529529</v>
      </c>
      <c r="E127" s="38">
        <f t="shared" si="6"/>
        <v>-36097</v>
      </c>
      <c r="F127" s="30">
        <f t="shared" si="7"/>
        <v>93.61822122745419</v>
      </c>
    </row>
    <row r="128" spans="1:6" ht="9.75" customHeight="1">
      <c r="A128" s="37"/>
      <c r="B128" s="24"/>
      <c r="C128" s="38"/>
      <c r="D128" s="38"/>
      <c r="E128" s="38"/>
      <c r="F128" s="39"/>
    </row>
    <row r="129" spans="1:6" ht="15" customHeight="1">
      <c r="A129" s="37" t="s">
        <v>134</v>
      </c>
      <c r="B129" s="24" t="s">
        <v>135</v>
      </c>
      <c r="C129" s="38">
        <v>10000</v>
      </c>
      <c r="D129" s="38">
        <v>0</v>
      </c>
      <c r="E129" s="38">
        <f>D129-C129</f>
        <v>-10000</v>
      </c>
      <c r="F129" s="30">
        <f>IF(ISERROR((D129/C129)*100),0,(D129/C129)*100)</f>
        <v>0</v>
      </c>
    </row>
    <row r="130" spans="1:6" ht="15" customHeight="1">
      <c r="A130" s="37" t="s">
        <v>136</v>
      </c>
      <c r="B130" s="24" t="s">
        <v>137</v>
      </c>
      <c r="C130" s="38">
        <v>5000</v>
      </c>
      <c r="D130" s="38">
        <v>0</v>
      </c>
      <c r="E130" s="38">
        <f>D130-C130</f>
        <v>-5000</v>
      </c>
      <c r="F130" s="30">
        <f>IF(ISERROR((D130/C130)*100),0,(D130/C130)*100)</f>
        <v>0</v>
      </c>
    </row>
    <row r="131" spans="1:6" ht="15" customHeight="1">
      <c r="A131" s="37" t="s">
        <v>138</v>
      </c>
      <c r="B131" s="24" t="s">
        <v>139</v>
      </c>
      <c r="C131" s="38">
        <v>5000</v>
      </c>
      <c r="D131" s="38">
        <v>0</v>
      </c>
      <c r="E131" s="38">
        <f>D131-C131</f>
        <v>-5000</v>
      </c>
      <c r="F131" s="30">
        <f>IF(ISERROR((D131/C131)*100),0,(D131/C131)*100)</f>
        <v>0</v>
      </c>
    </row>
    <row r="132" spans="1:6" ht="15" customHeight="1">
      <c r="A132" s="39" t="s">
        <v>140</v>
      </c>
      <c r="B132" s="24"/>
      <c r="C132" s="34">
        <v>10000</v>
      </c>
      <c r="D132" s="34">
        <v>0</v>
      </c>
      <c r="E132" s="38">
        <f>D132-C132</f>
        <v>-10000</v>
      </c>
      <c r="F132" s="30">
        <f>IF(ISERROR((D132/C132)*100),0,(D132/C132)*100)</f>
        <v>0</v>
      </c>
    </row>
    <row r="133" spans="1:6" ht="15" customHeight="1">
      <c r="A133" s="27" t="s">
        <v>26</v>
      </c>
      <c r="B133" s="60"/>
      <c r="C133" s="39">
        <v>575626</v>
      </c>
      <c r="D133" s="39">
        <v>529529</v>
      </c>
      <c r="E133" s="38">
        <f>D133-C133</f>
        <v>-46097</v>
      </c>
      <c r="F133" s="30">
        <f>IF(ISERROR((D133/C133)*100),0,(D133/C133)*100)</f>
        <v>91.99184887409533</v>
      </c>
    </row>
    <row r="134" spans="1:7" ht="15" customHeight="1">
      <c r="A134" s="26"/>
      <c r="B134" s="24"/>
      <c r="C134" s="25"/>
      <c r="D134" s="25"/>
      <c r="E134" s="25"/>
      <c r="F134" s="25"/>
      <c r="G134" s="4"/>
    </row>
    <row r="135" spans="1:7" ht="18.75" customHeight="1">
      <c r="A135" s="23" t="s">
        <v>142</v>
      </c>
      <c r="B135" s="24"/>
      <c r="C135" s="25"/>
      <c r="D135" s="25"/>
      <c r="E135" s="25"/>
      <c r="F135" s="25"/>
      <c r="G135" s="4"/>
    </row>
    <row r="136" spans="1:7" ht="15" customHeight="1">
      <c r="A136" s="26" t="s">
        <v>143</v>
      </c>
      <c r="B136" s="24"/>
      <c r="C136" s="25"/>
      <c r="D136" s="25"/>
      <c r="E136" s="25"/>
      <c r="F136" s="25"/>
      <c r="G136" s="4"/>
    </row>
    <row r="137" spans="1:7" ht="15" customHeight="1">
      <c r="A137" s="26" t="s">
        <v>144</v>
      </c>
      <c r="B137" s="24"/>
      <c r="C137" s="25"/>
      <c r="D137" s="25"/>
      <c r="E137" s="25"/>
      <c r="F137" s="25"/>
      <c r="G137" s="4"/>
    </row>
    <row r="138" spans="1:6" ht="14.25" customHeight="1">
      <c r="A138" s="27"/>
      <c r="B138" s="24"/>
      <c r="C138" s="25"/>
      <c r="D138" s="25"/>
      <c r="E138" s="25"/>
      <c r="F138" s="25"/>
    </row>
    <row r="139" spans="1:10" ht="12.75" customHeight="1">
      <c r="A139" s="29" t="s">
        <v>70</v>
      </c>
      <c r="B139" s="24" t="s">
        <v>71</v>
      </c>
      <c r="C139" s="25">
        <v>386</v>
      </c>
      <c r="D139" s="25">
        <v>386</v>
      </c>
      <c r="E139" s="25">
        <f>D139-C139</f>
        <v>0</v>
      </c>
      <c r="F139" s="30">
        <f>IF(C139=0,0,(D139/C139)*100)</f>
        <v>100</v>
      </c>
      <c r="G139">
        <v>386</v>
      </c>
      <c r="H139">
        <v>386</v>
      </c>
      <c r="I139" t="s">
        <v>47</v>
      </c>
      <c r="J139">
        <v>1</v>
      </c>
    </row>
    <row r="140" spans="1:10" ht="12.75" customHeight="1">
      <c r="A140" s="29" t="s">
        <v>76</v>
      </c>
      <c r="B140" s="24" t="s">
        <v>77</v>
      </c>
      <c r="C140" s="25">
        <v>298</v>
      </c>
      <c r="D140" s="25">
        <v>298</v>
      </c>
      <c r="E140" s="25">
        <f>D140-C140</f>
        <v>0</v>
      </c>
      <c r="F140" s="30">
        <f>IF(C140=0,0,(D140/C140)*100)</f>
        <v>100</v>
      </c>
      <c r="G140">
        <v>0</v>
      </c>
      <c r="H140">
        <v>0</v>
      </c>
      <c r="I140" t="s">
        <v>47</v>
      </c>
      <c r="J140">
        <v>0</v>
      </c>
    </row>
    <row r="141" spans="1:10" ht="12.75" customHeight="1">
      <c r="A141" s="29" t="s">
        <v>80</v>
      </c>
      <c r="B141" s="24" t="s">
        <v>81</v>
      </c>
      <c r="C141" s="25">
        <v>88</v>
      </c>
      <c r="D141" s="25">
        <v>88</v>
      </c>
      <c r="E141" s="25">
        <f>D141-C141</f>
        <v>0</v>
      </c>
      <c r="F141" s="30">
        <f>IF(C141=0,0,(D141/C141)*100)</f>
        <v>100</v>
      </c>
      <c r="G141">
        <v>0</v>
      </c>
      <c r="H141">
        <v>0</v>
      </c>
      <c r="I141" t="s">
        <v>47</v>
      </c>
      <c r="J141">
        <v>0</v>
      </c>
    </row>
    <row r="142" spans="1:10" ht="12.75" customHeight="1">
      <c r="A142" s="27" t="s">
        <v>47</v>
      </c>
      <c r="B142" s="24"/>
      <c r="C142" s="27">
        <v>386</v>
      </c>
      <c r="D142" s="27">
        <v>386</v>
      </c>
      <c r="E142" s="25">
        <f>D142-C142</f>
        <v>0</v>
      </c>
      <c r="F142" s="30">
        <f>IF(C142=0,0,(D142/C142)*100)</f>
        <v>100</v>
      </c>
      <c r="G142" s="31"/>
      <c r="H142" s="32"/>
      <c r="I142" s="33"/>
      <c r="J142" s="33"/>
    </row>
    <row r="143" spans="1:10" ht="12.75" customHeight="1">
      <c r="A143" s="27" t="s">
        <v>24</v>
      </c>
      <c r="B143" s="24"/>
      <c r="C143" s="34">
        <v>386</v>
      </c>
      <c r="D143" s="34">
        <v>386</v>
      </c>
      <c r="E143" s="38">
        <f>D143-C143</f>
        <v>0</v>
      </c>
      <c r="F143" s="30">
        <f>IF(C143=0,0,(D143/C143)*100)</f>
        <v>100</v>
      </c>
      <c r="G143" s="31"/>
      <c r="H143" s="35"/>
      <c r="I143" s="36"/>
      <c r="J143" s="33"/>
    </row>
    <row r="144" spans="1:7" ht="18.75" customHeight="1">
      <c r="A144" s="23"/>
      <c r="B144" s="24"/>
      <c r="C144" s="25"/>
      <c r="D144" s="25"/>
      <c r="E144" s="25"/>
      <c r="F144" s="25"/>
      <c r="G144" s="4"/>
    </row>
    <row r="145" spans="1:7" ht="15" customHeight="1">
      <c r="A145" s="26" t="s">
        <v>145</v>
      </c>
      <c r="B145" s="24"/>
      <c r="C145" s="25"/>
      <c r="D145" s="25"/>
      <c r="E145" s="25"/>
      <c r="F145" s="25"/>
      <c r="G145" s="4"/>
    </row>
    <row r="146" spans="1:6" ht="10.5" customHeight="1">
      <c r="A146" s="37"/>
      <c r="B146" s="24"/>
      <c r="C146" s="25"/>
      <c r="D146" s="25"/>
      <c r="E146" s="25"/>
      <c r="F146" s="25"/>
    </row>
    <row r="147" spans="1:6" ht="15" customHeight="1">
      <c r="A147" s="37" t="s">
        <v>117</v>
      </c>
      <c r="B147" s="24" t="s">
        <v>118</v>
      </c>
      <c r="C147" s="38">
        <v>386</v>
      </c>
      <c r="D147" s="38">
        <v>386</v>
      </c>
      <c r="E147" s="38">
        <f>D147-C147</f>
        <v>0</v>
      </c>
      <c r="F147" s="30">
        <f>IF(ISERROR((D147/C147)*100),0,(D147/C147)*100)</f>
        <v>100</v>
      </c>
    </row>
    <row r="148" spans="1:6" ht="15" customHeight="1">
      <c r="A148" s="37" t="s">
        <v>123</v>
      </c>
      <c r="B148" s="24" t="s">
        <v>124</v>
      </c>
      <c r="C148" s="38">
        <v>298</v>
      </c>
      <c r="D148" s="38">
        <v>298</v>
      </c>
      <c r="E148" s="38">
        <f>D148-C148</f>
        <v>0</v>
      </c>
      <c r="F148" s="30">
        <f>IF(ISERROR((D148/C148)*100),0,(D148/C148)*100)</f>
        <v>100</v>
      </c>
    </row>
    <row r="149" spans="1:6" ht="15" customHeight="1">
      <c r="A149" s="37" t="s">
        <v>127</v>
      </c>
      <c r="B149" s="24" t="s">
        <v>128</v>
      </c>
      <c r="C149" s="38">
        <v>88</v>
      </c>
      <c r="D149" s="38">
        <v>88</v>
      </c>
      <c r="E149" s="38">
        <f>D149-C149</f>
        <v>0</v>
      </c>
      <c r="F149" s="30">
        <f>IF(ISERROR((D149/C149)*100),0,(D149/C149)*100)</f>
        <v>100</v>
      </c>
    </row>
    <row r="150" spans="1:8" ht="15" customHeight="1">
      <c r="A150" s="39" t="s">
        <v>133</v>
      </c>
      <c r="B150" s="24"/>
      <c r="C150" s="34">
        <v>386</v>
      </c>
      <c r="D150" s="34">
        <v>386</v>
      </c>
      <c r="E150" s="38">
        <f>D150-C150</f>
        <v>0</v>
      </c>
      <c r="F150" s="30">
        <f>IF(ISERROR((D150/C150)*100),0,(D150/C150)*100)</f>
        <v>100</v>
      </c>
      <c r="G150" s="28"/>
      <c r="H150" s="58"/>
    </row>
    <row r="151" spans="1:8" ht="15" customHeight="1">
      <c r="A151" s="39" t="s">
        <v>25</v>
      </c>
      <c r="B151" s="24"/>
      <c r="C151" s="39">
        <v>386</v>
      </c>
      <c r="D151" s="39">
        <v>386</v>
      </c>
      <c r="E151" s="38">
        <f>D151-C151</f>
        <v>0</v>
      </c>
      <c r="F151" s="30">
        <f>IF(ISERROR((D151/C151)*100),0,(D151/C151)*100)</f>
        <v>100</v>
      </c>
      <c r="G151" s="40"/>
      <c r="H151" s="41"/>
    </row>
    <row r="152" spans="1:9" ht="15" customHeight="1">
      <c r="A152" s="59" t="s">
        <v>146</v>
      </c>
      <c r="B152" s="24"/>
      <c r="C152" s="39"/>
      <c r="D152" s="39"/>
      <c r="E152" s="39"/>
      <c r="F152" s="39"/>
      <c r="H152" s="42"/>
      <c r="I152" s="42"/>
    </row>
    <row r="153" spans="1:6" ht="9.75" customHeight="1">
      <c r="A153" s="37"/>
      <c r="B153" s="24"/>
      <c r="C153" s="38"/>
      <c r="D153" s="38"/>
      <c r="E153" s="38"/>
      <c r="F153" s="39"/>
    </row>
    <row r="154" spans="1:6" ht="15" customHeight="1">
      <c r="A154" s="37" t="s">
        <v>117</v>
      </c>
      <c r="B154" s="24" t="s">
        <v>118</v>
      </c>
      <c r="C154" s="38">
        <v>386</v>
      </c>
      <c r="D154" s="38">
        <v>386</v>
      </c>
      <c r="E154" s="38">
        <f aca="true" t="shared" si="8" ref="E154:E161">D154-C154</f>
        <v>0</v>
      </c>
      <c r="F154" s="30">
        <f aca="true" t="shared" si="9" ref="F154:F161">IF(ISERROR((D154/C154)*100),0,(D154/C154)*100)</f>
        <v>100</v>
      </c>
    </row>
    <row r="155" spans="1:6" ht="15" customHeight="1">
      <c r="A155" s="37" t="s">
        <v>123</v>
      </c>
      <c r="B155" s="24" t="s">
        <v>124</v>
      </c>
      <c r="C155" s="38">
        <v>298</v>
      </c>
      <c r="D155" s="38">
        <v>298</v>
      </c>
      <c r="E155" s="38">
        <f t="shared" si="8"/>
        <v>0</v>
      </c>
      <c r="F155" s="30">
        <f t="shared" si="9"/>
        <v>100</v>
      </c>
    </row>
    <row r="156" spans="1:6" ht="15" customHeight="1">
      <c r="A156" s="37" t="s">
        <v>127</v>
      </c>
      <c r="B156" s="24" t="s">
        <v>128</v>
      </c>
      <c r="C156" s="38">
        <v>88</v>
      </c>
      <c r="D156" s="38">
        <v>88</v>
      </c>
      <c r="E156" s="38">
        <f t="shared" si="8"/>
        <v>0</v>
      </c>
      <c r="F156" s="30">
        <f t="shared" si="9"/>
        <v>100</v>
      </c>
    </row>
    <row r="157" spans="1:6" ht="15" customHeight="1">
      <c r="A157" s="39" t="s">
        <v>133</v>
      </c>
      <c r="B157" s="24"/>
      <c r="C157" s="34">
        <v>386</v>
      </c>
      <c r="D157" s="34">
        <v>386</v>
      </c>
      <c r="E157" s="38">
        <f t="shared" si="8"/>
        <v>0</v>
      </c>
      <c r="F157" s="30">
        <f t="shared" si="9"/>
        <v>100</v>
      </c>
    </row>
    <row r="158" spans="1:6" ht="15" customHeight="1">
      <c r="A158" s="27" t="s">
        <v>26</v>
      </c>
      <c r="B158" s="60"/>
      <c r="C158" s="39">
        <v>386</v>
      </c>
      <c r="D158" s="39">
        <v>386</v>
      </c>
      <c r="E158" s="38">
        <f t="shared" si="8"/>
        <v>0</v>
      </c>
      <c r="F158" s="30">
        <f t="shared" si="9"/>
        <v>100</v>
      </c>
    </row>
    <row r="159" spans="1:8" ht="12.75" customHeight="1">
      <c r="A159" s="61" t="s">
        <v>31</v>
      </c>
      <c r="C159" s="62">
        <f>G159-G160</f>
        <v>576012</v>
      </c>
      <c r="D159" s="62">
        <f>H159-H160</f>
        <v>529915</v>
      </c>
      <c r="E159" s="62">
        <f t="shared" si="8"/>
        <v>-46097</v>
      </c>
      <c r="F159" s="66">
        <f t="shared" si="9"/>
        <v>91.99721533579162</v>
      </c>
      <c r="G159" s="63">
        <v>576012</v>
      </c>
      <c r="H159" s="63">
        <v>529915</v>
      </c>
    </row>
    <row r="160" spans="1:8" ht="16.5" customHeight="1">
      <c r="A160" s="31" t="s">
        <v>32</v>
      </c>
      <c r="C160" s="64"/>
      <c r="D160" s="64"/>
      <c r="E160" s="64">
        <f t="shared" si="8"/>
        <v>0</v>
      </c>
      <c r="F160" s="66">
        <f t="shared" si="9"/>
        <v>0</v>
      </c>
      <c r="G160" s="65">
        <f>C160</f>
        <v>0</v>
      </c>
      <c r="H160" s="63">
        <f>D160</f>
        <v>0</v>
      </c>
    </row>
    <row r="161" spans="1:8" ht="12.75" customHeight="1">
      <c r="A161" s="61" t="s">
        <v>33</v>
      </c>
      <c r="C161" s="62">
        <f>C159+C160</f>
        <v>576012</v>
      </c>
      <c r="D161" s="62">
        <f>D159+D160</f>
        <v>529915</v>
      </c>
      <c r="E161" s="62">
        <f t="shared" si="8"/>
        <v>-46097</v>
      </c>
      <c r="F161" s="66">
        <f t="shared" si="9"/>
        <v>91.99721533579162</v>
      </c>
      <c r="G161" s="63">
        <f>G159+G160</f>
        <v>576012</v>
      </c>
      <c r="H161" s="63">
        <f>H159+H160</f>
        <v>529915</v>
      </c>
    </row>
    <row r="162" ht="12.75" customHeight="1"/>
    <row r="163" spans="1:7" ht="15.75" customHeight="1">
      <c r="A163" s="22"/>
      <c r="B163" s="22"/>
      <c r="C163" s="1" t="s">
        <v>3</v>
      </c>
      <c r="D163" s="43">
        <v>12</v>
      </c>
      <c r="E163" s="1"/>
      <c r="F163" s="1"/>
      <c r="G163" s="1"/>
    </row>
    <row r="164" spans="1:4" ht="38.25" customHeight="1">
      <c r="A164" s="44" t="s">
        <v>27</v>
      </c>
      <c r="B164" s="45" t="s">
        <v>5</v>
      </c>
      <c r="C164" s="46" t="s">
        <v>28</v>
      </c>
      <c r="D164" s="46" t="s">
        <v>29</v>
      </c>
    </row>
    <row r="165" spans="1:6" ht="18.75" customHeight="1">
      <c r="A165" s="47" t="s">
        <v>23</v>
      </c>
      <c r="B165" s="48"/>
      <c r="C165" s="49"/>
      <c r="D165" s="49"/>
      <c r="E165" s="42"/>
      <c r="F165" s="42"/>
    </row>
    <row r="166" spans="1:6" ht="15" customHeight="1">
      <c r="A166" s="50"/>
      <c r="B166" s="48"/>
      <c r="C166" s="49"/>
      <c r="D166" s="49"/>
      <c r="E166" s="42"/>
      <c r="F166" s="42"/>
    </row>
    <row r="167" spans="1:6" ht="18.75" customHeight="1">
      <c r="A167" s="47" t="s">
        <v>45</v>
      </c>
      <c r="B167" s="48"/>
      <c r="C167" s="49"/>
      <c r="D167" s="49"/>
      <c r="E167" s="42"/>
      <c r="F167" s="42"/>
    </row>
    <row r="168" spans="1:6" ht="15" customHeight="1">
      <c r="A168" s="50" t="s">
        <v>34</v>
      </c>
      <c r="B168" s="48"/>
      <c r="C168" s="49"/>
      <c r="D168" s="49"/>
      <c r="E168" s="42"/>
      <c r="F168" s="42"/>
    </row>
    <row r="169" spans="1:6" ht="15" customHeight="1">
      <c r="A169" s="50" t="s">
        <v>46</v>
      </c>
      <c r="B169" s="48"/>
      <c r="C169" s="49"/>
      <c r="D169" s="49"/>
      <c r="E169" s="42"/>
      <c r="F169" s="42"/>
    </row>
    <row r="170" spans="1:10" ht="12.75" customHeight="1">
      <c r="A170" s="51" t="s">
        <v>48</v>
      </c>
      <c r="B170" s="48" t="s">
        <v>147</v>
      </c>
      <c r="C170" s="52">
        <v>26.5</v>
      </c>
      <c r="D170" s="52">
        <v>26.5</v>
      </c>
      <c r="H170">
        <v>26.5</v>
      </c>
      <c r="I170">
        <v>26.5</v>
      </c>
      <c r="J170">
        <v>1</v>
      </c>
    </row>
    <row r="171" spans="1:10" ht="12.75" customHeight="1">
      <c r="A171" s="51" t="s">
        <v>148</v>
      </c>
      <c r="B171" s="48" t="s">
        <v>149</v>
      </c>
      <c r="C171" s="52">
        <v>26.5</v>
      </c>
      <c r="D171" s="52">
        <v>26.5</v>
      </c>
      <c r="H171">
        <v>0</v>
      </c>
      <c r="I171">
        <v>0</v>
      </c>
      <c r="J171">
        <v>0</v>
      </c>
    </row>
    <row r="172" spans="1:10" ht="12.75" customHeight="1">
      <c r="A172" s="51" t="s">
        <v>150</v>
      </c>
      <c r="B172" s="48" t="s">
        <v>151</v>
      </c>
      <c r="C172" s="52">
        <v>194</v>
      </c>
      <c r="D172" s="52">
        <v>194</v>
      </c>
      <c r="H172">
        <v>0</v>
      </c>
      <c r="I172">
        <v>0</v>
      </c>
      <c r="J172">
        <v>1</v>
      </c>
    </row>
    <row r="173" spans="1:9" ht="12.75" customHeight="1">
      <c r="A173" s="53" t="s">
        <v>24</v>
      </c>
      <c r="B173" s="48"/>
      <c r="C173" s="52">
        <v>26.5</v>
      </c>
      <c r="D173" s="52">
        <v>26.5</v>
      </c>
      <c r="H173">
        <f>SUM(H173)</f>
      </c>
      <c r="I173">
        <f>SUM(I173)</f>
      </c>
    </row>
    <row r="174" spans="1:4" ht="18.75" customHeight="1">
      <c r="A174" s="47"/>
      <c r="B174" s="48"/>
      <c r="C174" s="49"/>
      <c r="D174" s="49"/>
    </row>
    <row r="175" spans="1:4" ht="15" customHeight="1">
      <c r="A175" s="50" t="s">
        <v>94</v>
      </c>
      <c r="B175" s="48"/>
      <c r="C175" s="49"/>
      <c r="D175" s="49"/>
    </row>
    <row r="176" spans="1:9" ht="9.75" customHeight="1">
      <c r="A176" s="50"/>
      <c r="B176" s="48"/>
      <c r="C176" s="49"/>
      <c r="D176" s="49"/>
      <c r="H176" s="42"/>
      <c r="I176" s="42"/>
    </row>
    <row r="177" spans="1:4" ht="15" customHeight="1">
      <c r="A177" s="54" t="s">
        <v>95</v>
      </c>
      <c r="B177" s="48" t="s">
        <v>152</v>
      </c>
      <c r="C177" s="52">
        <v>26.5</v>
      </c>
      <c r="D177" s="52">
        <v>26.5</v>
      </c>
    </row>
    <row r="178" spans="1:4" ht="15" customHeight="1">
      <c r="A178" s="54" t="s">
        <v>153</v>
      </c>
      <c r="B178" s="48" t="s">
        <v>154</v>
      </c>
      <c r="C178" s="52">
        <v>26.5</v>
      </c>
      <c r="D178" s="52">
        <v>26.5</v>
      </c>
    </row>
    <row r="179" spans="1:4" ht="15" customHeight="1">
      <c r="A179" s="54" t="s">
        <v>155</v>
      </c>
      <c r="B179" s="48" t="s">
        <v>156</v>
      </c>
      <c r="C179" s="52">
        <v>194</v>
      </c>
      <c r="D179" s="52">
        <v>194</v>
      </c>
    </row>
    <row r="180" spans="1:4" ht="15" customHeight="1">
      <c r="A180" s="55" t="s">
        <v>25</v>
      </c>
      <c r="B180" s="48"/>
      <c r="C180" s="56">
        <v>26.5</v>
      </c>
      <c r="D180" s="56">
        <v>26.5</v>
      </c>
    </row>
    <row r="181" spans="1:6" ht="15" customHeight="1">
      <c r="A181" s="50" t="s">
        <v>141</v>
      </c>
      <c r="B181" s="48"/>
      <c r="C181" s="49"/>
      <c r="D181" s="49"/>
      <c r="E181" s="42"/>
      <c r="F181" s="42"/>
    </row>
    <row r="182" spans="1:6" ht="9.75" customHeight="1">
      <c r="A182" s="50"/>
      <c r="B182" s="48"/>
      <c r="C182" s="49"/>
      <c r="D182" s="49"/>
      <c r="E182" s="42"/>
      <c r="F182" s="42"/>
    </row>
    <row r="183" spans="1:10" ht="15" customHeight="1">
      <c r="A183" s="54" t="s">
        <v>95</v>
      </c>
      <c r="B183" s="48" t="s">
        <v>152</v>
      </c>
      <c r="C183" s="71">
        <v>26.5</v>
      </c>
      <c r="D183" s="52">
        <v>26.5</v>
      </c>
      <c r="E183" s="42"/>
      <c r="F183" s="42"/>
      <c r="G183" s="42"/>
      <c r="H183" s="33"/>
      <c r="I183" s="33"/>
      <c r="J183" s="33"/>
    </row>
    <row r="184" spans="1:7" ht="15" customHeight="1">
      <c r="A184" s="54" t="s">
        <v>153</v>
      </c>
      <c r="B184" s="48" t="s">
        <v>154</v>
      </c>
      <c r="C184" s="71">
        <v>26.5</v>
      </c>
      <c r="D184" s="52">
        <v>26.5</v>
      </c>
      <c r="E184" s="42"/>
      <c r="F184" s="42"/>
      <c r="G184" s="42"/>
    </row>
    <row r="185" spans="1:7" ht="15" customHeight="1">
      <c r="A185" s="54" t="s">
        <v>155</v>
      </c>
      <c r="B185" s="48" t="s">
        <v>156</v>
      </c>
      <c r="C185" s="71">
        <v>194</v>
      </c>
      <c r="D185" s="52">
        <v>194</v>
      </c>
      <c r="E185" s="42"/>
      <c r="F185" s="42"/>
      <c r="G185" s="42"/>
    </row>
    <row r="186" spans="1:6" ht="12.75" customHeight="1">
      <c r="A186" s="53" t="s">
        <v>26</v>
      </c>
      <c r="B186" s="48"/>
      <c r="C186" s="56">
        <v>26.5</v>
      </c>
      <c r="D186" s="56">
        <v>26.5</v>
      </c>
      <c r="E186" s="57"/>
      <c r="F186" s="57"/>
    </row>
    <row r="187" spans="1:7" ht="15" customHeight="1">
      <c r="A187" s="55" t="s">
        <v>30</v>
      </c>
      <c r="B187" s="48"/>
      <c r="C187" s="56">
        <v>26.5</v>
      </c>
      <c r="D187" s="56">
        <v>26.5</v>
      </c>
      <c r="E187" s="57"/>
      <c r="F187" s="57"/>
      <c r="G187" s="33">
        <f>0</f>
        <v>0</v>
      </c>
    </row>
    <row r="188" ht="12.75" customHeight="1"/>
    <row r="189" ht="12.75" customHeight="1"/>
    <row r="190" ht="12.75" customHeight="1"/>
  </sheetData>
  <sheetProtection selectLockedCells="1" selectUnlockedCells="1"/>
  <mergeCells count="2">
    <mergeCell ref="A1:F1"/>
    <mergeCell ref="A2:F2"/>
  </mergeCells>
  <printOptions/>
  <pageMargins left="0.7875" right="0.7875" top="1.0527777777777778" bottom="1.0527777777777778" header="0.7875" footer="0.7875"/>
  <pageSetup horizontalDpi="300" verticalDpi="300" orientation="portrait" scale="85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2020-01-02T12:09:32Z</cp:lastPrinted>
  <dcterms:created xsi:type="dcterms:W3CDTF">2020-01-02T12:06:48Z</dcterms:created>
  <dcterms:modified xsi:type="dcterms:W3CDTF">2020-01-02T12:09:35Z</dcterms:modified>
  <cp:category/>
  <cp:version/>
  <cp:contentType/>
  <cp:contentStatus/>
</cp:coreProperties>
</file>