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79" activeTab="0"/>
  </bookViews>
  <sheets>
    <sheet name="Sheet2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<sst xmlns="http://schemas.openxmlformats.org/spreadsheetml/2006/main" count="234" uniqueCount="142">
  <si>
    <t xml:space="preserve">Бланка стойностни показатели: Приход, Разход и натурални - Месечен отчет </t>
  </si>
  <si>
    <t>Община</t>
  </si>
  <si>
    <t>Година</t>
  </si>
  <si>
    <t>Месец</t>
  </si>
  <si>
    <t>име на параграф</t>
  </si>
  <si>
    <t>параграф</t>
  </si>
  <si>
    <t>уточнен годишен план</t>
  </si>
  <si>
    <t>месечен отчет</t>
  </si>
  <si>
    <t>отчет - план</t>
  </si>
  <si>
    <t>% отношение</t>
  </si>
  <si>
    <t>I.Имуществени данъци и неданъчни приходи</t>
  </si>
  <si>
    <t xml:space="preserve"> 1. Имущественни и др. данъци</t>
  </si>
  <si>
    <t>Всичко имуществени данъци</t>
  </si>
  <si>
    <t>2. Неданъчни приходи</t>
  </si>
  <si>
    <t>Всичко неданъчни пиходи</t>
  </si>
  <si>
    <t>Общо приходи (1+2)</t>
  </si>
  <si>
    <t>III.Трансфери</t>
  </si>
  <si>
    <t>Всичко трансфери</t>
  </si>
  <si>
    <t>IV.Временни безлихвени заеми</t>
  </si>
  <si>
    <t>Всичко временни безлихвени заеми</t>
  </si>
  <si>
    <t>Всичко приходи (І+ІІІ+ІV)</t>
  </si>
  <si>
    <t>V.Операции с финансови активи и пасиви</t>
  </si>
  <si>
    <t xml:space="preserve">Всичко финансиране на дефицита </t>
  </si>
  <si>
    <t>Стойностни показатели - Разход</t>
  </si>
  <si>
    <t>Всичко за дейността:</t>
  </si>
  <si>
    <t>Всичко за групата:</t>
  </si>
  <si>
    <t>Всичко за функцията:</t>
  </si>
  <si>
    <t>НАТУРАЛНИ ПОКАЗАТЕЛИ</t>
  </si>
  <si>
    <t>Уточнен годишен план</t>
  </si>
  <si>
    <t>Месечен отчет</t>
  </si>
  <si>
    <t>Всичко за бюджета:</t>
  </si>
  <si>
    <t>Всичко разходи по бюджета:</t>
  </si>
  <si>
    <t>РЕЗЕРВ</t>
  </si>
  <si>
    <t>Общо разходи по бюджета:</t>
  </si>
  <si>
    <t/>
  </si>
  <si>
    <t>Държавни Дейности</t>
  </si>
  <si>
    <t xml:space="preserve"> ДГ №2 "Осми март" </t>
  </si>
  <si>
    <t>6100</t>
  </si>
  <si>
    <t>Трансфери между бюджети (нето)</t>
  </si>
  <si>
    <t>6109</t>
  </si>
  <si>
    <t>вътрешни трансфери в системата на първостепенния разпоредител (+/-)</t>
  </si>
  <si>
    <t>9500</t>
  </si>
  <si>
    <t>Депозити и средства по сметки - нето (+/-)     (този параграф се използва и за наличностите на ЦБ в БНБ)</t>
  </si>
  <si>
    <t>9507</t>
  </si>
  <si>
    <t>наличност в левове по сметки в края на периода (-)</t>
  </si>
  <si>
    <t>ІІІ. Функция Образование</t>
  </si>
  <si>
    <t>311 Детски градини</t>
  </si>
  <si>
    <t>Разходи</t>
  </si>
  <si>
    <t>0100</t>
  </si>
  <si>
    <t>Заплати и възнаграждения за персонала, нает по трудови и служебни правоотношения</t>
  </si>
  <si>
    <t>0101</t>
  </si>
  <si>
    <t>заплати и възнаграждения на персонала нает по трудови правоотношения</t>
  </si>
  <si>
    <t>0200</t>
  </si>
  <si>
    <t>Други възнаграждения и плащания за персонала</t>
  </si>
  <si>
    <t>0202</t>
  </si>
  <si>
    <t>за персонала по извънтрудови правоотношения</t>
  </si>
  <si>
    <t>0205</t>
  </si>
  <si>
    <t>изплатени суми от СБКО, за облекло и други на персонала, с характер на възнаграждение</t>
  </si>
  <si>
    <t>0500</t>
  </si>
  <si>
    <t>Задължителни осигурителни вноски от работодатели</t>
  </si>
  <si>
    <t>0551</t>
  </si>
  <si>
    <t>осигурителни вноски от работодатели за Държавното обществено осигуряване (ДОО)</t>
  </si>
  <si>
    <t>0552</t>
  </si>
  <si>
    <t>осигурителни вноски от работодатели за Учителския пенсионен фонд (УчПФ)</t>
  </si>
  <si>
    <t>0560</t>
  </si>
  <si>
    <t>здравноосигурителни вноски от работодатели</t>
  </si>
  <si>
    <t>0580</t>
  </si>
  <si>
    <t>вноски за допълнително задължително осигуряване от работодатели</t>
  </si>
  <si>
    <t>1000</t>
  </si>
  <si>
    <t>Издръжка</t>
  </si>
  <si>
    <t>1011</t>
  </si>
  <si>
    <t>храна</t>
  </si>
  <si>
    <t>1014</t>
  </si>
  <si>
    <t>учебни и научно-изследователски разходи и книги за библиотеките</t>
  </si>
  <si>
    <t>1015</t>
  </si>
  <si>
    <t>материали</t>
  </si>
  <si>
    <t>1016</t>
  </si>
  <si>
    <t>вода, горива и енергия</t>
  </si>
  <si>
    <t>1020</t>
  </si>
  <si>
    <t>разходи за външни услуги</t>
  </si>
  <si>
    <t>1030</t>
  </si>
  <si>
    <t>текущ ремонт</t>
  </si>
  <si>
    <t>1051</t>
  </si>
  <si>
    <t>командировки в страната</t>
  </si>
  <si>
    <t>338 Ресурсно подпомагане</t>
  </si>
  <si>
    <t xml:space="preserve">РЕКАПИТУЛАЦИЯ ЗА ГРУПА </t>
  </si>
  <si>
    <t xml:space="preserve">0100 </t>
  </si>
  <si>
    <t xml:space="preserve">Заплати и възнаграждения за персонала, нает по трудови и служебни правоотношения </t>
  </si>
  <si>
    <t xml:space="preserve">0101 </t>
  </si>
  <si>
    <t xml:space="preserve">заплати и възнаграждения на персонала нает по трудови правоотношения </t>
  </si>
  <si>
    <t xml:space="preserve">0200 </t>
  </si>
  <si>
    <t xml:space="preserve">Други възнаграждения и плащания за персонала </t>
  </si>
  <si>
    <t xml:space="preserve">0202 </t>
  </si>
  <si>
    <t xml:space="preserve">за персонала по извънтрудови правоотношения </t>
  </si>
  <si>
    <t xml:space="preserve">0205 </t>
  </si>
  <si>
    <t xml:space="preserve">изплатени суми от СБКО, за облекло и други на персонала, с характер на възнаграждение </t>
  </si>
  <si>
    <t xml:space="preserve">0500 </t>
  </si>
  <si>
    <t xml:space="preserve">Задължителни осигурителни вноски от работодатели </t>
  </si>
  <si>
    <t xml:space="preserve">0551 </t>
  </si>
  <si>
    <t xml:space="preserve">осигурителни вноски от работодатели за Държавното обществено осигуряване (ДОО) </t>
  </si>
  <si>
    <t xml:space="preserve">0552 </t>
  </si>
  <si>
    <t xml:space="preserve">осигурителни вноски от работодатели за Учителския пенсионен фонд (УчПФ) </t>
  </si>
  <si>
    <t xml:space="preserve">0560 </t>
  </si>
  <si>
    <t xml:space="preserve">здравноосигурителни вноски от работодатели </t>
  </si>
  <si>
    <t xml:space="preserve">0580 </t>
  </si>
  <si>
    <t xml:space="preserve">вноски за допълнително задължително осигуряване от работодатели </t>
  </si>
  <si>
    <t xml:space="preserve">1000 </t>
  </si>
  <si>
    <t xml:space="preserve">Издръжка </t>
  </si>
  <si>
    <t xml:space="preserve">1011 </t>
  </si>
  <si>
    <t xml:space="preserve">храна </t>
  </si>
  <si>
    <t xml:space="preserve">1014 </t>
  </si>
  <si>
    <t xml:space="preserve">учебни и научно-изследователски разходи и книги за библиотеките </t>
  </si>
  <si>
    <t xml:space="preserve">1015 </t>
  </si>
  <si>
    <t xml:space="preserve">материали </t>
  </si>
  <si>
    <t xml:space="preserve">1016 </t>
  </si>
  <si>
    <t xml:space="preserve">вода, горива и енергия </t>
  </si>
  <si>
    <t xml:space="preserve">1020 </t>
  </si>
  <si>
    <t xml:space="preserve">разходи за външни услуги </t>
  </si>
  <si>
    <t xml:space="preserve">1030 </t>
  </si>
  <si>
    <t xml:space="preserve">текущ ремонт </t>
  </si>
  <si>
    <t xml:space="preserve">1051 </t>
  </si>
  <si>
    <t xml:space="preserve">командировки в страната </t>
  </si>
  <si>
    <t xml:space="preserve">Разходи </t>
  </si>
  <si>
    <t xml:space="preserve">РЕКАПИТУЛАЦИЯ ЗА ФУНКЦИЯ ІІІ. Функция Образование </t>
  </si>
  <si>
    <t>Щ А Т Н И   Б Р О Й К И</t>
  </si>
  <si>
    <t>0111</t>
  </si>
  <si>
    <t>В Т.Ч. ПО ТРУДОВИ ПРАВООТНОШЕНИЯ</t>
  </si>
  <si>
    <t>1600</t>
  </si>
  <si>
    <t>Брой деца в ДГ</t>
  </si>
  <si>
    <t>8700</t>
  </si>
  <si>
    <t>ЧИСЛЕНОСТ НА ПЕРС. НА МИН.РАБОТНА ЗАПЛАТА - БРОЙ</t>
  </si>
  <si>
    <t xml:space="preserve">Щ А Т Н И   Б Р О Й К И </t>
  </si>
  <si>
    <t xml:space="preserve">0111 </t>
  </si>
  <si>
    <t xml:space="preserve">В Т.Ч. ПО ТРУДОВИ ПРАВООТНОШЕНИЯ </t>
  </si>
  <si>
    <t xml:space="preserve">1600 </t>
  </si>
  <si>
    <t xml:space="preserve">Брой деца в ДГ </t>
  </si>
  <si>
    <t xml:space="preserve">8700 </t>
  </si>
  <si>
    <t xml:space="preserve">ЧИСЛЕНОСТ НА ПЕРС. НА МИН.РАБОТНА ЗАПЛАТА - БРОЙ </t>
  </si>
  <si>
    <t xml:space="preserve">Общо  приходи от Държавни Дейности </t>
  </si>
  <si>
    <t xml:space="preserve">Община:  ДГ №2 "Осми март" </t>
  </si>
  <si>
    <t xml:space="preserve"> - Държавни Дейности</t>
  </si>
  <si>
    <t>Година: 2018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</si>
</sst>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m/d/yyyy"/>
    <numFmt numFmtId="165" formatCode="#,##0.00_ ;\-#,##0.00\ 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33" applyFont="1" applyBorder="1" applyAlignment="1">
      <alignment horizontal="left"/>
      <protection/>
    </xf>
    <xf numFmtId="0" fontId="4" fillId="0" borderId="12" xfId="33" applyFont="1" applyBorder="1" applyAlignment="1">
      <alignment horizontal="right"/>
      <protection/>
    </xf>
    <xf numFmtId="2" fontId="4" fillId="0" borderId="12" xfId="33" applyNumberFormat="1" applyFont="1" applyBorder="1" applyAlignment="1">
      <alignment horizontal="right"/>
      <protection/>
    </xf>
    <xf numFmtId="0" fontId="3" fillId="0" borderId="12" xfId="0" applyFont="1" applyBorder="1" applyAlignment="1">
      <alignment/>
    </xf>
    <xf numFmtId="0" fontId="5" fillId="0" borderId="12" xfId="33" applyFont="1" applyBorder="1" applyAlignment="1">
      <alignment horizontal="right"/>
      <protection/>
    </xf>
    <xf numFmtId="2" fontId="5" fillId="0" borderId="12" xfId="33" applyNumberFormat="1" applyFont="1" applyBorder="1" applyAlignment="1">
      <alignment horizontal="right"/>
      <protection/>
    </xf>
    <xf numFmtId="2" fontId="3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3" xfId="33" applyFont="1" applyBorder="1" applyAlignment="1">
      <alignment horizontal="left"/>
      <protection/>
    </xf>
    <xf numFmtId="3" fontId="3" fillId="0" borderId="12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5" xfId="33" applyFont="1" applyBorder="1" applyAlignment="1">
      <alignment horizontal="left"/>
      <protection/>
    </xf>
    <xf numFmtId="0" fontId="4" fillId="0" borderId="0" xfId="33" applyFont="1" applyBorder="1" applyAlignment="1">
      <alignment horizontal="left"/>
      <protection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0" fontId="7" fillId="0" borderId="17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2" fontId="0" fillId="0" borderId="18" xfId="0" applyNumberFormat="1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 horizontal="right"/>
    </xf>
    <xf numFmtId="2" fontId="7" fillId="0" borderId="18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1" fontId="5" fillId="0" borderId="0" xfId="33" applyNumberFormat="1" applyFont="1" applyBorder="1" applyAlignment="1">
      <alignment horizontal="right"/>
      <protection/>
    </xf>
    <xf numFmtId="2" fontId="5" fillId="0" borderId="0" xfId="33" applyNumberFormat="1" applyFont="1" applyBorder="1" applyAlignment="1">
      <alignment horizontal="right"/>
      <protection/>
    </xf>
    <xf numFmtId="165" fontId="0" fillId="0" borderId="0" xfId="0" applyNumberFormat="1" applyFont="1" applyBorder="1" applyAlignment="1">
      <alignment horizontal="right"/>
    </xf>
    <xf numFmtId="0" fontId="7" fillId="0" borderId="19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7" fillId="0" borderId="20" xfId="0" applyFont="1" applyBorder="1" applyAlignment="1">
      <alignment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9"/>
  <sheetViews>
    <sheetView tabSelected="1" zoomScalePageLayoutView="0" workbookViewId="0" topLeftCell="A1">
      <selection activeCell="A1" sqref="A1:F1"/>
    </sheetView>
  </sheetViews>
  <sheetFormatPr defaultColWidth="11.57421875" defaultRowHeight="12.75"/>
  <cols>
    <col min="1" max="1" width="34.140625" style="0" customWidth="1"/>
    <col min="2" max="2" width="33.00390625" style="0" customWidth="1"/>
    <col min="3" max="3" width="9.421875" style="0" customWidth="1"/>
    <col min="4" max="4" width="8.421875" style="0" customWidth="1"/>
    <col min="5" max="6" width="8.57421875" style="0" customWidth="1"/>
    <col min="7" max="7" width="20.8515625" style="0" hidden="1" customWidth="1"/>
    <col min="8" max="8" width="23.28125" style="0" hidden="1" customWidth="1"/>
    <col min="9" max="9" width="24.8515625" style="0" hidden="1" customWidth="1"/>
    <col min="10" max="10" width="28.140625" style="0" hidden="1" customWidth="1"/>
    <col min="11" max="11" width="13.8515625" style="0" customWidth="1"/>
  </cols>
  <sheetData>
    <row r="1" spans="1:6" ht="15.75" customHeight="1">
      <c r="A1" s="74" t="s">
        <v>0</v>
      </c>
      <c r="B1" s="74"/>
      <c r="C1" s="74"/>
      <c r="D1" s="74"/>
      <c r="E1" s="74"/>
      <c r="F1" s="74"/>
    </row>
    <row r="2" spans="1:6" ht="15.75" customHeight="1">
      <c r="A2" s="74" t="s">
        <v>35</v>
      </c>
      <c r="B2" s="74"/>
      <c r="C2" s="74"/>
      <c r="D2" s="74"/>
      <c r="E2" s="74"/>
      <c r="F2" s="74"/>
    </row>
    <row r="3" spans="1:10" ht="15.75" customHeight="1">
      <c r="A3" s="1" t="s">
        <v>1</v>
      </c>
      <c r="B3" s="1" t="s">
        <v>2</v>
      </c>
      <c r="C3" s="1"/>
      <c r="D3" s="1" t="s">
        <v>3</v>
      </c>
      <c r="E3" s="1"/>
      <c r="F3" s="1"/>
      <c r="G3" s="1"/>
      <c r="H3" s="1"/>
      <c r="I3" s="1"/>
      <c r="J3" s="1"/>
    </row>
    <row r="4" spans="1:6" ht="12.75" customHeight="1">
      <c r="A4" t="s">
        <v>36</v>
      </c>
      <c r="B4">
        <v>2018</v>
      </c>
      <c r="D4" s="2">
        <v>3</v>
      </c>
      <c r="E4" s="3"/>
      <c r="F4" s="3"/>
    </row>
    <row r="5" spans="1:6" s="31" customFormat="1" ht="38.25" customHeight="1">
      <c r="A5" s="67" t="s">
        <v>5</v>
      </c>
      <c r="B5" s="68" t="s">
        <v>4</v>
      </c>
      <c r="C5" s="69" t="s">
        <v>6</v>
      </c>
      <c r="D5" s="69" t="s">
        <v>7</v>
      </c>
      <c r="E5" s="69" t="s">
        <v>8</v>
      </c>
      <c r="F5" s="70" t="s">
        <v>9</v>
      </c>
    </row>
    <row r="6" spans="1:6" ht="15" customHeight="1">
      <c r="A6" s="5" t="s">
        <v>10</v>
      </c>
      <c r="B6" s="5"/>
      <c r="C6" s="5"/>
      <c r="D6" s="5"/>
      <c r="E6" s="5"/>
      <c r="F6" s="5"/>
    </row>
    <row r="7" spans="1:6" ht="15" customHeight="1">
      <c r="A7" s="6" t="s">
        <v>11</v>
      </c>
      <c r="B7" s="6"/>
      <c r="C7" s="6"/>
      <c r="D7" s="6"/>
      <c r="E7" s="6"/>
      <c r="F7" s="6"/>
    </row>
    <row r="8" spans="1:6" ht="16.5" customHeight="1">
      <c r="A8" s="7"/>
      <c r="B8" s="7"/>
      <c r="C8" s="8"/>
      <c r="D8" s="8"/>
      <c r="E8" s="8">
        <f>D8-C8</f>
        <v>0</v>
      </c>
      <c r="F8" s="9">
        <f>IF(C8=0,0,(D8/C8))*100</f>
        <v>0</v>
      </c>
    </row>
    <row r="9" spans="1:6" ht="16.5" customHeight="1">
      <c r="A9" s="10" t="s">
        <v>12</v>
      </c>
      <c r="B9" s="10"/>
      <c r="C9" s="11"/>
      <c r="D9" s="11"/>
      <c r="E9" s="11">
        <f>D9-C9</f>
        <v>0</v>
      </c>
      <c r="F9" s="12">
        <f>IF(C9=0,0,(D9/C9))*100</f>
        <v>0</v>
      </c>
    </row>
    <row r="10" spans="1:6" ht="15" customHeight="1">
      <c r="A10" s="10" t="s">
        <v>13</v>
      </c>
      <c r="B10" s="10"/>
      <c r="C10" s="10"/>
      <c r="D10" s="10"/>
      <c r="E10" s="10"/>
      <c r="F10" s="13"/>
    </row>
    <row r="11" spans="1:6" ht="16.5" customHeight="1">
      <c r="A11" s="7"/>
      <c r="B11" s="7"/>
      <c r="C11" s="8"/>
      <c r="D11" s="8"/>
      <c r="E11" s="8">
        <f>D11-C11</f>
        <v>0</v>
      </c>
      <c r="F11" s="9">
        <f>IF(C11=0,0,(D11/C11))*100</f>
        <v>0</v>
      </c>
    </row>
    <row r="12" spans="1:6" ht="16.5" customHeight="1">
      <c r="A12" s="14" t="s">
        <v>14</v>
      </c>
      <c r="B12" s="14"/>
      <c r="C12" s="11"/>
      <c r="D12" s="11"/>
      <c r="E12" s="11">
        <f>D12-C12</f>
        <v>0</v>
      </c>
      <c r="F12" s="12">
        <f>IF(C12=0,0,(D12/C12))*100</f>
        <v>0</v>
      </c>
    </row>
    <row r="13" spans="1:6" ht="16.5" customHeight="1">
      <c r="A13" s="15" t="s">
        <v>15</v>
      </c>
      <c r="B13" s="7"/>
      <c r="C13" s="16">
        <f>C9+C12</f>
        <v>0</v>
      </c>
      <c r="D13" s="16">
        <f>D9+D12</f>
        <v>0</v>
      </c>
      <c r="E13" s="16">
        <f>E9+E12</f>
        <v>0</v>
      </c>
      <c r="F13" s="17">
        <f>IF(C13=0,0,(D13/C13))*100</f>
        <v>0</v>
      </c>
    </row>
    <row r="14" spans="1:6" ht="15" customHeight="1">
      <c r="A14" s="5" t="s">
        <v>16</v>
      </c>
      <c r="B14" s="18"/>
      <c r="C14" s="5"/>
      <c r="D14" s="5"/>
      <c r="E14" s="5"/>
      <c r="F14" s="19"/>
    </row>
    <row r="15" spans="1:6" ht="16.5" customHeight="1">
      <c r="A15" s="20" t="s">
        <v>37</v>
      </c>
      <c r="B15" s="7" t="s">
        <v>38</v>
      </c>
      <c r="C15" s="8">
        <v>0</v>
      </c>
      <c r="D15" s="8">
        <v>138508</v>
      </c>
      <c r="E15" s="8">
        <f>D15-C15</f>
        <v>138508</v>
      </c>
      <c r="F15" s="9">
        <f>IF(C15=0,0,(D15/C15))*100</f>
        <v>0</v>
      </c>
    </row>
    <row r="16" spans="1:6" ht="16.5" customHeight="1">
      <c r="A16" s="20" t="s">
        <v>39</v>
      </c>
      <c r="B16" s="7" t="s">
        <v>40</v>
      </c>
      <c r="C16" s="8">
        <v>0</v>
      </c>
      <c r="D16" s="8">
        <v>138508</v>
      </c>
      <c r="E16" s="8">
        <f>D16-C16</f>
        <v>138508</v>
      </c>
      <c r="F16" s="9">
        <f>IF(C16=0,0,(D16/C16))*100</f>
        <v>0</v>
      </c>
    </row>
    <row r="17" spans="1:6" ht="16.5" customHeight="1">
      <c r="A17" s="5" t="s">
        <v>17</v>
      </c>
      <c r="B17" s="5"/>
      <c r="C17" s="11"/>
      <c r="D17" s="11">
        <v>138508</v>
      </c>
      <c r="E17" s="11">
        <f>D17-C17</f>
        <v>138508</v>
      </c>
      <c r="F17" s="12">
        <f>IF(C17=0,0,(D17/C17))*100</f>
        <v>0</v>
      </c>
    </row>
    <row r="18" spans="1:6" ht="15" customHeight="1">
      <c r="A18" s="10" t="s">
        <v>18</v>
      </c>
      <c r="B18" s="5"/>
      <c r="C18" s="5"/>
      <c r="D18" s="5"/>
      <c r="E18" s="5"/>
      <c r="F18" s="19"/>
    </row>
    <row r="19" spans="1:6" ht="16.5" customHeight="1">
      <c r="A19" s="7"/>
      <c r="B19" s="7"/>
      <c r="C19" s="8"/>
      <c r="D19" s="8"/>
      <c r="E19" s="8">
        <f>D19-C19</f>
        <v>0</v>
      </c>
      <c r="F19" s="9">
        <f>IF(C19=0,0,(D19/C19))*100</f>
        <v>0</v>
      </c>
    </row>
    <row r="20" spans="1:6" ht="16.5" customHeight="1">
      <c r="A20" s="5" t="s">
        <v>19</v>
      </c>
      <c r="B20" s="5"/>
      <c r="C20" s="11"/>
      <c r="D20" s="11"/>
      <c r="E20" s="11">
        <f>D20-C20</f>
        <v>0</v>
      </c>
      <c r="F20" s="12">
        <f>IF(C20=0,0,(D20/C20))*100</f>
        <v>0</v>
      </c>
    </row>
    <row r="21" spans="1:6" ht="15" customHeight="1">
      <c r="A21" s="5" t="s">
        <v>20</v>
      </c>
      <c r="B21" s="5"/>
      <c r="C21" s="16">
        <f>C13+C17+C20</f>
        <v>0</v>
      </c>
      <c r="D21" s="16">
        <f>D13+D17+D20</f>
        <v>138508</v>
      </c>
      <c r="E21" s="16">
        <f>E13+E17+E20</f>
        <v>138508</v>
      </c>
      <c r="F21" s="17">
        <f>IF(C21=0,0,(D21/C21))*100</f>
        <v>0</v>
      </c>
    </row>
    <row r="22" spans="1:6" ht="15" customHeight="1">
      <c r="A22" s="5" t="s">
        <v>21</v>
      </c>
      <c r="B22" s="5"/>
      <c r="C22" s="5"/>
      <c r="D22" s="5"/>
      <c r="E22" s="5"/>
      <c r="F22" s="19"/>
    </row>
    <row r="23" spans="1:6" ht="16.5" customHeight="1">
      <c r="A23" s="7" t="s">
        <v>41</v>
      </c>
      <c r="B23" s="7" t="s">
        <v>42</v>
      </c>
      <c r="C23" s="8">
        <v>0</v>
      </c>
      <c r="D23" s="8">
        <v>-71371</v>
      </c>
      <c r="E23" s="8">
        <f>D23-C23</f>
        <v>-71371</v>
      </c>
      <c r="F23" s="9">
        <f>IF(C23=0,0,(D23/C23))*100</f>
        <v>0</v>
      </c>
    </row>
    <row r="24" spans="1:6" ht="16.5" customHeight="1">
      <c r="A24" s="7" t="s">
        <v>43</v>
      </c>
      <c r="B24" s="7" t="s">
        <v>44</v>
      </c>
      <c r="C24" s="8">
        <v>0</v>
      </c>
      <c r="D24" s="8">
        <v>-71371</v>
      </c>
      <c r="E24" s="8">
        <f>D24-C24</f>
        <v>-71371</v>
      </c>
      <c r="F24" s="9">
        <f>IF(C24=0,0,(D24/C24))*100</f>
        <v>0</v>
      </c>
    </row>
    <row r="25" spans="1:6" ht="16.5" customHeight="1">
      <c r="A25" s="5" t="s">
        <v>22</v>
      </c>
      <c r="B25" s="21"/>
      <c r="C25" s="11"/>
      <c r="D25" s="11">
        <v>-71371</v>
      </c>
      <c r="E25" s="11">
        <f>D25-C25</f>
        <v>-71371</v>
      </c>
      <c r="F25" s="12">
        <f>IF(C25=0,0,(D25/C25))*100</f>
        <v>0</v>
      </c>
    </row>
    <row r="26" spans="1:6" ht="15" customHeight="1">
      <c r="A26" s="5" t="s">
        <v>138</v>
      </c>
      <c r="B26" s="5"/>
      <c r="C26" s="16">
        <f>C21+C25</f>
        <v>0</v>
      </c>
      <c r="D26" s="16">
        <f>D21+D25</f>
        <v>67137</v>
      </c>
      <c r="E26" s="16">
        <f>E21+E25</f>
        <v>67137</v>
      </c>
      <c r="F26" s="17">
        <f>IF(C26=0,0,(D26/C26))*100</f>
        <v>0</v>
      </c>
    </row>
    <row r="27" spans="2:24" ht="12.75" customHeight="1">
      <c r="B27" s="73" t="s">
        <v>23</v>
      </c>
      <c r="C27" s="72"/>
      <c r="D27" s="72"/>
      <c r="E27" s="72"/>
      <c r="F27" s="72"/>
      <c r="S27" s="1"/>
      <c r="T27" s="1"/>
      <c r="U27" s="1"/>
      <c r="V27" s="1"/>
      <c r="W27" s="1"/>
      <c r="X27" s="1"/>
    </row>
    <row r="28" spans="1:6" s="31" customFormat="1" ht="12.75" customHeight="1">
      <c r="A28"/>
      <c r="B28" s="58" t="s">
        <v>140</v>
      </c>
      <c r="C28" s="58"/>
      <c r="D28" s="58"/>
      <c r="E28" s="58"/>
      <c r="F28" s="58"/>
    </row>
    <row r="29" spans="1:10" ht="15.75" customHeight="1">
      <c r="A29" s="22" t="s">
        <v>139</v>
      </c>
      <c r="B29" s="22" t="s">
        <v>141</v>
      </c>
      <c r="C29" s="1"/>
      <c r="D29" s="1" t="s">
        <v>3</v>
      </c>
      <c r="E29" s="2">
        <v>3</v>
      </c>
      <c r="G29" s="1"/>
      <c r="H29" s="1"/>
      <c r="I29" s="1"/>
      <c r="J29" s="1"/>
    </row>
    <row r="30" spans="1:6" ht="38.25" customHeight="1">
      <c r="A30" s="67" t="s">
        <v>5</v>
      </c>
      <c r="B30" s="68" t="s">
        <v>4</v>
      </c>
      <c r="C30" s="69" t="s">
        <v>6</v>
      </c>
      <c r="D30" s="69" t="s">
        <v>7</v>
      </c>
      <c r="E30" s="69" t="s">
        <v>8</v>
      </c>
      <c r="F30" s="70" t="s">
        <v>9</v>
      </c>
    </row>
    <row r="31" spans="1:7" ht="18.75" customHeight="1">
      <c r="A31" s="23" t="s">
        <v>23</v>
      </c>
      <c r="B31" s="24"/>
      <c r="C31" s="25"/>
      <c r="D31" s="25"/>
      <c r="E31" s="25"/>
      <c r="F31" s="25"/>
      <c r="G31" s="4"/>
    </row>
    <row r="32" spans="1:7" ht="15" customHeight="1">
      <c r="A32" s="26"/>
      <c r="B32" s="24"/>
      <c r="C32" s="25"/>
      <c r="D32" s="25"/>
      <c r="E32" s="25"/>
      <c r="F32" s="25"/>
      <c r="G32" s="4"/>
    </row>
    <row r="33" spans="1:7" ht="18.75" customHeight="1">
      <c r="A33" s="23" t="s">
        <v>45</v>
      </c>
      <c r="B33" s="24"/>
      <c r="C33" s="25"/>
      <c r="D33" s="25"/>
      <c r="E33" s="25"/>
      <c r="F33" s="25"/>
      <c r="G33" s="4"/>
    </row>
    <row r="34" spans="1:7" ht="15" customHeight="1">
      <c r="A34" s="26" t="s">
        <v>34</v>
      </c>
      <c r="B34" s="24"/>
      <c r="C34" s="25"/>
      <c r="D34" s="25"/>
      <c r="E34" s="25"/>
      <c r="F34" s="25"/>
      <c r="G34" s="4"/>
    </row>
    <row r="35" spans="1:7" ht="15" customHeight="1">
      <c r="A35" s="26" t="s">
        <v>46</v>
      </c>
      <c r="B35" s="24"/>
      <c r="C35" s="25"/>
      <c r="D35" s="25"/>
      <c r="E35" s="25"/>
      <c r="F35" s="25"/>
      <c r="G35" s="4"/>
    </row>
    <row r="36" spans="1:6" ht="14.25" customHeight="1">
      <c r="A36" s="27"/>
      <c r="B36" s="24"/>
      <c r="C36" s="25"/>
      <c r="D36" s="25"/>
      <c r="E36" s="25"/>
      <c r="F36" s="25"/>
    </row>
    <row r="37" spans="1:10" ht="12.75" customHeight="1">
      <c r="A37" s="29" t="s">
        <v>48</v>
      </c>
      <c r="B37" s="24" t="s">
        <v>49</v>
      </c>
      <c r="C37" s="25">
        <v>325775</v>
      </c>
      <c r="D37" s="25">
        <v>47564</v>
      </c>
      <c r="E37" s="25">
        <f aca="true" t="shared" si="0" ref="E37:E56">D37-C37</f>
        <v>-278211</v>
      </c>
      <c r="F37" s="30">
        <f aca="true" t="shared" si="1" ref="F37:F56">IF(C37=0,0,(D37/C37)*100)</f>
        <v>14.600260916276572</v>
      </c>
      <c r="G37">
        <v>325775</v>
      </c>
      <c r="H37">
        <v>47564</v>
      </c>
      <c r="I37" t="s">
        <v>47</v>
      </c>
      <c r="J37">
        <v>1</v>
      </c>
    </row>
    <row r="38" spans="1:10" ht="12.75" customHeight="1">
      <c r="A38" s="29" t="s">
        <v>50</v>
      </c>
      <c r="B38" s="24" t="s">
        <v>51</v>
      </c>
      <c r="C38" s="25">
        <v>325775</v>
      </c>
      <c r="D38" s="25">
        <v>47564</v>
      </c>
      <c r="E38" s="25">
        <f t="shared" si="0"/>
        <v>-278211</v>
      </c>
      <c r="F38" s="30">
        <f t="shared" si="1"/>
        <v>14.600260916276572</v>
      </c>
      <c r="G38">
        <v>0</v>
      </c>
      <c r="H38">
        <v>0</v>
      </c>
      <c r="I38" t="s">
        <v>47</v>
      </c>
      <c r="J38">
        <v>0</v>
      </c>
    </row>
    <row r="39" spans="1:10" ht="12.75" customHeight="1">
      <c r="A39" s="29" t="s">
        <v>52</v>
      </c>
      <c r="B39" s="24" t="s">
        <v>53</v>
      </c>
      <c r="C39" s="25">
        <v>14308</v>
      </c>
      <c r="D39" s="25">
        <v>6444</v>
      </c>
      <c r="E39" s="25">
        <f t="shared" si="0"/>
        <v>-7864</v>
      </c>
      <c r="F39" s="30">
        <f t="shared" si="1"/>
        <v>45.0377411238468</v>
      </c>
      <c r="G39">
        <v>14308</v>
      </c>
      <c r="H39">
        <v>6444</v>
      </c>
      <c r="I39" t="s">
        <v>47</v>
      </c>
      <c r="J39">
        <v>1</v>
      </c>
    </row>
    <row r="40" spans="1:10" ht="12.75" customHeight="1">
      <c r="A40" s="29" t="s">
        <v>54</v>
      </c>
      <c r="B40" s="24" t="s">
        <v>55</v>
      </c>
      <c r="C40" s="25">
        <v>2000</v>
      </c>
      <c r="D40" s="25">
        <v>0</v>
      </c>
      <c r="E40" s="25">
        <f t="shared" si="0"/>
        <v>-2000</v>
      </c>
      <c r="F40" s="30">
        <f t="shared" si="1"/>
        <v>0</v>
      </c>
      <c r="G40">
        <v>0</v>
      </c>
      <c r="H40">
        <v>0</v>
      </c>
      <c r="I40" t="s">
        <v>47</v>
      </c>
      <c r="J40">
        <v>0</v>
      </c>
    </row>
    <row r="41" spans="1:10" ht="12.75" customHeight="1">
      <c r="A41" s="29" t="s">
        <v>56</v>
      </c>
      <c r="B41" s="24" t="s">
        <v>57</v>
      </c>
      <c r="C41" s="25">
        <v>12308</v>
      </c>
      <c r="D41" s="25">
        <v>6444</v>
      </c>
      <c r="E41" s="25">
        <f t="shared" si="0"/>
        <v>-5864</v>
      </c>
      <c r="F41" s="30">
        <f t="shared" si="1"/>
        <v>52.35619109522261</v>
      </c>
      <c r="G41">
        <v>0</v>
      </c>
      <c r="H41">
        <v>0</v>
      </c>
      <c r="I41" t="s">
        <v>47</v>
      </c>
      <c r="J41">
        <v>0</v>
      </c>
    </row>
    <row r="42" spans="1:10" ht="12.75" customHeight="1">
      <c r="A42" s="29" t="s">
        <v>58</v>
      </c>
      <c r="B42" s="24" t="s">
        <v>59</v>
      </c>
      <c r="C42" s="25">
        <v>71591</v>
      </c>
      <c r="D42" s="25">
        <v>10644</v>
      </c>
      <c r="E42" s="25">
        <f t="shared" si="0"/>
        <v>-60947</v>
      </c>
      <c r="F42" s="30">
        <f t="shared" si="1"/>
        <v>14.867790644075374</v>
      </c>
      <c r="G42">
        <v>71591</v>
      </c>
      <c r="H42">
        <v>10644</v>
      </c>
      <c r="I42" t="s">
        <v>47</v>
      </c>
      <c r="J42">
        <v>1</v>
      </c>
    </row>
    <row r="43" spans="1:10" ht="12.75" customHeight="1">
      <c r="A43" s="29" t="s">
        <v>60</v>
      </c>
      <c r="B43" s="24" t="s">
        <v>61</v>
      </c>
      <c r="C43" s="25">
        <v>40790</v>
      </c>
      <c r="D43" s="25">
        <v>5882</v>
      </c>
      <c r="E43" s="25">
        <f t="shared" si="0"/>
        <v>-34908</v>
      </c>
      <c r="F43" s="30">
        <f t="shared" si="1"/>
        <v>14.420201029664135</v>
      </c>
      <c r="G43">
        <v>0</v>
      </c>
      <c r="H43">
        <v>0</v>
      </c>
      <c r="I43" t="s">
        <v>47</v>
      </c>
      <c r="J43">
        <v>0</v>
      </c>
    </row>
    <row r="44" spans="1:10" ht="12.75" customHeight="1">
      <c r="A44" s="29" t="s">
        <v>62</v>
      </c>
      <c r="B44" s="24" t="s">
        <v>63</v>
      </c>
      <c r="C44" s="25">
        <v>9392</v>
      </c>
      <c r="D44" s="25">
        <v>1396</v>
      </c>
      <c r="E44" s="25">
        <f t="shared" si="0"/>
        <v>-7996</v>
      </c>
      <c r="F44" s="30">
        <f t="shared" si="1"/>
        <v>14.863713798977853</v>
      </c>
      <c r="G44">
        <v>0</v>
      </c>
      <c r="H44">
        <v>0</v>
      </c>
      <c r="I44" t="s">
        <v>47</v>
      </c>
      <c r="J44">
        <v>0</v>
      </c>
    </row>
    <row r="45" spans="1:10" ht="12.75" customHeight="1">
      <c r="A45" s="29" t="s">
        <v>64</v>
      </c>
      <c r="B45" s="24" t="s">
        <v>65</v>
      </c>
      <c r="C45" s="25">
        <v>15709</v>
      </c>
      <c r="D45" s="25">
        <v>2361</v>
      </c>
      <c r="E45" s="25">
        <f t="shared" si="0"/>
        <v>-13348</v>
      </c>
      <c r="F45" s="30">
        <f t="shared" si="1"/>
        <v>15.029600865745751</v>
      </c>
      <c r="G45">
        <v>0</v>
      </c>
      <c r="H45">
        <v>0</v>
      </c>
      <c r="I45" t="s">
        <v>47</v>
      </c>
      <c r="J45">
        <v>0</v>
      </c>
    </row>
    <row r="46" spans="1:10" ht="12.75" customHeight="1">
      <c r="A46" s="29" t="s">
        <v>66</v>
      </c>
      <c r="B46" s="24" t="s">
        <v>67</v>
      </c>
      <c r="C46" s="25">
        <v>5700</v>
      </c>
      <c r="D46" s="25">
        <v>1005</v>
      </c>
      <c r="E46" s="25">
        <f t="shared" si="0"/>
        <v>-4695</v>
      </c>
      <c r="F46" s="30">
        <f t="shared" si="1"/>
        <v>17.63157894736842</v>
      </c>
      <c r="G46">
        <v>0</v>
      </c>
      <c r="H46">
        <v>0</v>
      </c>
      <c r="I46" t="s">
        <v>47</v>
      </c>
      <c r="J46">
        <v>0</v>
      </c>
    </row>
    <row r="47" spans="1:10" ht="12.75" customHeight="1">
      <c r="A47" s="29" t="s">
        <v>68</v>
      </c>
      <c r="B47" s="24" t="s">
        <v>69</v>
      </c>
      <c r="C47" s="25">
        <v>27002</v>
      </c>
      <c r="D47" s="25">
        <v>2485</v>
      </c>
      <c r="E47" s="25">
        <f t="shared" si="0"/>
        <v>-24517</v>
      </c>
      <c r="F47" s="30">
        <f t="shared" si="1"/>
        <v>9.20302199837049</v>
      </c>
      <c r="G47">
        <v>27002</v>
      </c>
      <c r="H47">
        <v>2485</v>
      </c>
      <c r="I47" t="s">
        <v>47</v>
      </c>
      <c r="J47">
        <v>1</v>
      </c>
    </row>
    <row r="48" spans="1:10" ht="12.75" customHeight="1">
      <c r="A48" s="29" t="s">
        <v>70</v>
      </c>
      <c r="B48" s="24" t="s">
        <v>71</v>
      </c>
      <c r="C48" s="25">
        <v>7560</v>
      </c>
      <c r="D48" s="25">
        <v>1904</v>
      </c>
      <c r="E48" s="25">
        <f t="shared" si="0"/>
        <v>-5656</v>
      </c>
      <c r="F48" s="30">
        <f t="shared" si="1"/>
        <v>25.185185185185183</v>
      </c>
      <c r="G48">
        <v>0</v>
      </c>
      <c r="H48">
        <v>0</v>
      </c>
      <c r="I48" t="s">
        <v>47</v>
      </c>
      <c r="J48">
        <v>0</v>
      </c>
    </row>
    <row r="49" spans="1:10" ht="12.75" customHeight="1">
      <c r="A49" s="29" t="s">
        <v>72</v>
      </c>
      <c r="B49" s="24" t="s">
        <v>73</v>
      </c>
      <c r="C49" s="25">
        <v>25</v>
      </c>
      <c r="D49" s="25">
        <v>0</v>
      </c>
      <c r="E49" s="25">
        <f t="shared" si="0"/>
        <v>-25</v>
      </c>
      <c r="F49" s="30">
        <f t="shared" si="1"/>
        <v>0</v>
      </c>
      <c r="G49">
        <v>0</v>
      </c>
      <c r="H49">
        <v>0</v>
      </c>
      <c r="I49" t="s">
        <v>47</v>
      </c>
      <c r="J49">
        <v>0</v>
      </c>
    </row>
    <row r="50" spans="1:10" ht="12.75" customHeight="1">
      <c r="A50" s="29" t="s">
        <v>74</v>
      </c>
      <c r="B50" s="24" t="s">
        <v>75</v>
      </c>
      <c r="C50" s="25">
        <v>3000</v>
      </c>
      <c r="D50" s="25">
        <v>0</v>
      </c>
      <c r="E50" s="25">
        <f t="shared" si="0"/>
        <v>-3000</v>
      </c>
      <c r="F50" s="30">
        <f t="shared" si="1"/>
        <v>0</v>
      </c>
      <c r="G50">
        <v>0</v>
      </c>
      <c r="H50">
        <v>0</v>
      </c>
      <c r="I50" t="s">
        <v>47</v>
      </c>
      <c r="J50">
        <v>0</v>
      </c>
    </row>
    <row r="51" spans="1:10" ht="12.75" customHeight="1">
      <c r="A51" s="29" t="s">
        <v>76</v>
      </c>
      <c r="B51" s="24" t="s">
        <v>77</v>
      </c>
      <c r="C51" s="25">
        <v>3986</v>
      </c>
      <c r="D51" s="25">
        <v>0</v>
      </c>
      <c r="E51" s="25">
        <f t="shared" si="0"/>
        <v>-3986</v>
      </c>
      <c r="F51" s="30">
        <f t="shared" si="1"/>
        <v>0</v>
      </c>
      <c r="G51">
        <v>0</v>
      </c>
      <c r="H51">
        <v>0</v>
      </c>
      <c r="I51" t="s">
        <v>47</v>
      </c>
      <c r="J51">
        <v>0</v>
      </c>
    </row>
    <row r="52" spans="1:10" ht="12.75" customHeight="1">
      <c r="A52" s="29" t="s">
        <v>78</v>
      </c>
      <c r="B52" s="24" t="s">
        <v>79</v>
      </c>
      <c r="C52" s="25">
        <v>4931</v>
      </c>
      <c r="D52" s="25">
        <v>581</v>
      </c>
      <c r="E52" s="25">
        <f t="shared" si="0"/>
        <v>-4350</v>
      </c>
      <c r="F52" s="30">
        <f t="shared" si="1"/>
        <v>11.782599878320827</v>
      </c>
      <c r="G52">
        <v>0</v>
      </c>
      <c r="H52">
        <v>0</v>
      </c>
      <c r="I52" t="s">
        <v>47</v>
      </c>
      <c r="J52">
        <v>0</v>
      </c>
    </row>
    <row r="53" spans="1:10" ht="12.75" customHeight="1">
      <c r="A53" s="29" t="s">
        <v>80</v>
      </c>
      <c r="B53" s="24" t="s">
        <v>81</v>
      </c>
      <c r="C53" s="25">
        <v>4500</v>
      </c>
      <c r="D53" s="25">
        <v>0</v>
      </c>
      <c r="E53" s="25">
        <f t="shared" si="0"/>
        <v>-4500</v>
      </c>
      <c r="F53" s="30">
        <f t="shared" si="1"/>
        <v>0</v>
      </c>
      <c r="G53">
        <v>0</v>
      </c>
      <c r="H53">
        <v>0</v>
      </c>
      <c r="I53" t="s">
        <v>47</v>
      </c>
      <c r="J53">
        <v>0</v>
      </c>
    </row>
    <row r="54" spans="1:10" s="31" customFormat="1" ht="12.75" customHeight="1">
      <c r="A54" s="29" t="s">
        <v>82</v>
      </c>
      <c r="B54" s="24" t="s">
        <v>83</v>
      </c>
      <c r="C54" s="25">
        <v>3000</v>
      </c>
      <c r="D54" s="25">
        <v>0</v>
      </c>
      <c r="E54" s="25">
        <f t="shared" si="0"/>
        <v>-3000</v>
      </c>
      <c r="F54" s="30">
        <f t="shared" si="1"/>
        <v>0</v>
      </c>
      <c r="G54">
        <v>0</v>
      </c>
      <c r="H54">
        <v>0</v>
      </c>
      <c r="I54" t="s">
        <v>47</v>
      </c>
      <c r="J54">
        <v>0</v>
      </c>
    </row>
    <row r="55" spans="1:10" ht="12.75" customHeight="1">
      <c r="A55" s="27" t="s">
        <v>47</v>
      </c>
      <c r="B55" s="24"/>
      <c r="C55" s="27">
        <v>438676</v>
      </c>
      <c r="D55" s="27">
        <v>67137</v>
      </c>
      <c r="E55" s="25">
        <f t="shared" si="0"/>
        <v>-371539</v>
      </c>
      <c r="F55" s="30">
        <f t="shared" si="1"/>
        <v>15.304461607199846</v>
      </c>
      <c r="G55" s="31"/>
      <c r="H55" s="32"/>
      <c r="I55" s="33"/>
      <c r="J55" s="33"/>
    </row>
    <row r="56" spans="1:10" ht="12.75" customHeight="1">
      <c r="A56" s="27" t="s">
        <v>24</v>
      </c>
      <c r="B56" s="24"/>
      <c r="C56" s="34">
        <v>438676</v>
      </c>
      <c r="D56" s="34">
        <v>67137</v>
      </c>
      <c r="E56" s="38">
        <f t="shared" si="0"/>
        <v>-371539</v>
      </c>
      <c r="F56" s="30">
        <f t="shared" si="1"/>
        <v>15.304461607199846</v>
      </c>
      <c r="G56" s="31"/>
      <c r="H56" s="35"/>
      <c r="I56" s="36"/>
      <c r="J56" s="33"/>
    </row>
    <row r="57" spans="1:7" ht="15" customHeight="1">
      <c r="A57" s="26" t="s">
        <v>84</v>
      </c>
      <c r="B57" s="24"/>
      <c r="C57" s="25"/>
      <c r="D57" s="25"/>
      <c r="E57" s="25"/>
      <c r="F57" s="25"/>
      <c r="G57" s="4"/>
    </row>
    <row r="58" spans="1:6" ht="14.25" customHeight="1">
      <c r="A58" s="27"/>
      <c r="B58" s="24"/>
      <c r="C58" s="25"/>
      <c r="D58" s="25"/>
      <c r="E58" s="25"/>
      <c r="F58" s="25"/>
    </row>
    <row r="59" spans="1:10" ht="12.75" customHeight="1">
      <c r="A59" s="29" t="s">
        <v>68</v>
      </c>
      <c r="B59" s="24" t="s">
        <v>69</v>
      </c>
      <c r="C59" s="25">
        <v>3231</v>
      </c>
      <c r="D59" s="25">
        <v>0</v>
      </c>
      <c r="E59" s="25">
        <f>D59-C59</f>
        <v>-3231</v>
      </c>
      <c r="F59" s="30">
        <f>IF(C59=0,0,(D59/C59)*100)</f>
        <v>0</v>
      </c>
      <c r="G59">
        <v>3231</v>
      </c>
      <c r="H59">
        <v>0</v>
      </c>
      <c r="I59" t="s">
        <v>47</v>
      </c>
      <c r="J59">
        <v>1</v>
      </c>
    </row>
    <row r="60" spans="1:10" ht="12.75" customHeight="1">
      <c r="A60" s="29" t="s">
        <v>74</v>
      </c>
      <c r="B60" s="24" t="s">
        <v>75</v>
      </c>
      <c r="C60" s="25">
        <v>3231</v>
      </c>
      <c r="D60" s="25">
        <v>0</v>
      </c>
      <c r="E60" s="25">
        <f>D60-C60</f>
        <v>-3231</v>
      </c>
      <c r="F60" s="30">
        <f>IF(C60=0,0,(D60/C60)*100)</f>
        <v>0</v>
      </c>
      <c r="G60">
        <v>0</v>
      </c>
      <c r="H60">
        <v>0</v>
      </c>
      <c r="I60" t="s">
        <v>47</v>
      </c>
      <c r="J60">
        <v>0</v>
      </c>
    </row>
    <row r="61" spans="1:10" ht="12.75" customHeight="1">
      <c r="A61" s="27" t="s">
        <v>47</v>
      </c>
      <c r="B61" s="24"/>
      <c r="C61" s="27">
        <v>3231</v>
      </c>
      <c r="D61" s="27">
        <v>0</v>
      </c>
      <c r="E61" s="25">
        <f>D61-C61</f>
        <v>-3231</v>
      </c>
      <c r="F61" s="30">
        <f>IF(C61=0,0,(D61/C61)*100)</f>
        <v>0</v>
      </c>
      <c r="G61" s="31"/>
      <c r="H61" s="32"/>
      <c r="I61" s="33"/>
      <c r="J61" s="33"/>
    </row>
    <row r="62" spans="1:10" ht="12.75" customHeight="1">
      <c r="A62" s="27" t="s">
        <v>24</v>
      </c>
      <c r="B62" s="24"/>
      <c r="C62" s="34">
        <v>3231</v>
      </c>
      <c r="D62" s="34">
        <v>0</v>
      </c>
      <c r="E62" s="38">
        <f>D62-C62</f>
        <v>-3231</v>
      </c>
      <c r="F62" s="30">
        <f>IF(C62=0,0,(D62/C62)*100)</f>
        <v>0</v>
      </c>
      <c r="G62" s="31"/>
      <c r="H62" s="35"/>
      <c r="I62" s="36"/>
      <c r="J62" s="33"/>
    </row>
    <row r="63" spans="1:7" ht="18.75" customHeight="1">
      <c r="A63" s="23"/>
      <c r="B63" s="24"/>
      <c r="C63" s="25"/>
      <c r="D63" s="25"/>
      <c r="E63" s="25"/>
      <c r="F63" s="25"/>
      <c r="G63" s="4"/>
    </row>
    <row r="64" spans="1:7" ht="15" customHeight="1">
      <c r="A64" s="26" t="s">
        <v>85</v>
      </c>
      <c r="B64" s="24"/>
      <c r="C64" s="25"/>
      <c r="D64" s="25"/>
      <c r="E64" s="25"/>
      <c r="F64" s="25"/>
      <c r="G64" s="4"/>
    </row>
    <row r="65" spans="1:6" ht="10.5" customHeight="1">
      <c r="A65" s="37"/>
      <c r="B65" s="24"/>
      <c r="C65" s="25"/>
      <c r="D65" s="25"/>
      <c r="E65" s="25"/>
      <c r="F65" s="25"/>
    </row>
    <row r="66" spans="1:6" ht="15" customHeight="1">
      <c r="A66" s="37" t="s">
        <v>86</v>
      </c>
      <c r="B66" s="24" t="s">
        <v>87</v>
      </c>
      <c r="C66" s="38">
        <v>325775</v>
      </c>
      <c r="D66" s="38">
        <v>47564</v>
      </c>
      <c r="E66" s="38">
        <f aca="true" t="shared" si="2" ref="E66:E85">D66-C66</f>
        <v>-278211</v>
      </c>
      <c r="F66" s="30">
        <f aca="true" t="shared" si="3" ref="F66:F85">IF(ISERROR((D66/C66)*100),0,(D66/C66)*100)</f>
        <v>14.600260916276572</v>
      </c>
    </row>
    <row r="67" spans="1:6" ht="15" customHeight="1">
      <c r="A67" s="37" t="s">
        <v>88</v>
      </c>
      <c r="B67" s="24" t="s">
        <v>89</v>
      </c>
      <c r="C67" s="38">
        <v>325775</v>
      </c>
      <c r="D67" s="38">
        <v>47564</v>
      </c>
      <c r="E67" s="38">
        <f t="shared" si="2"/>
        <v>-278211</v>
      </c>
      <c r="F67" s="30">
        <f t="shared" si="3"/>
        <v>14.600260916276572</v>
      </c>
    </row>
    <row r="68" spans="1:6" ht="15" customHeight="1">
      <c r="A68" s="37" t="s">
        <v>90</v>
      </c>
      <c r="B68" s="24" t="s">
        <v>91</v>
      </c>
      <c r="C68" s="38">
        <v>14308</v>
      </c>
      <c r="D68" s="38">
        <v>6444</v>
      </c>
      <c r="E68" s="38">
        <f t="shared" si="2"/>
        <v>-7864</v>
      </c>
      <c r="F68" s="30">
        <f t="shared" si="3"/>
        <v>45.0377411238468</v>
      </c>
    </row>
    <row r="69" spans="1:14" ht="15" customHeight="1">
      <c r="A69" s="37" t="s">
        <v>92</v>
      </c>
      <c r="B69" s="24" t="s">
        <v>93</v>
      </c>
      <c r="C69" s="38">
        <v>2000</v>
      </c>
      <c r="D69" s="38">
        <v>0</v>
      </c>
      <c r="E69" s="38">
        <f t="shared" si="2"/>
        <v>-2000</v>
      </c>
      <c r="F69" s="30">
        <f t="shared" si="3"/>
        <v>0</v>
      </c>
      <c r="K69" s="33"/>
      <c r="L69" s="33"/>
      <c r="M69" s="33"/>
      <c r="N69" s="33"/>
    </row>
    <row r="70" spans="1:6" ht="15" customHeight="1">
      <c r="A70" s="37" t="s">
        <v>94</v>
      </c>
      <c r="B70" s="24" t="s">
        <v>95</v>
      </c>
      <c r="C70" s="38">
        <v>12308</v>
      </c>
      <c r="D70" s="38">
        <v>6444</v>
      </c>
      <c r="E70" s="38">
        <f t="shared" si="2"/>
        <v>-5864</v>
      </c>
      <c r="F70" s="30">
        <f t="shared" si="3"/>
        <v>52.35619109522261</v>
      </c>
    </row>
    <row r="71" spans="1:6" ht="15" customHeight="1">
      <c r="A71" s="37" t="s">
        <v>96</v>
      </c>
      <c r="B71" s="24" t="s">
        <v>97</v>
      </c>
      <c r="C71" s="38">
        <v>71591</v>
      </c>
      <c r="D71" s="38">
        <v>10644</v>
      </c>
      <c r="E71" s="38">
        <f t="shared" si="2"/>
        <v>-60947</v>
      </c>
      <c r="F71" s="30">
        <f t="shared" si="3"/>
        <v>14.867790644075374</v>
      </c>
    </row>
    <row r="72" spans="1:6" ht="15" customHeight="1">
      <c r="A72" s="37" t="s">
        <v>98</v>
      </c>
      <c r="B72" s="24" t="s">
        <v>99</v>
      </c>
      <c r="C72" s="38">
        <v>40790</v>
      </c>
      <c r="D72" s="38">
        <v>5882</v>
      </c>
      <c r="E72" s="38">
        <f t="shared" si="2"/>
        <v>-34908</v>
      </c>
      <c r="F72" s="30">
        <f t="shared" si="3"/>
        <v>14.420201029664135</v>
      </c>
    </row>
    <row r="73" spans="1:6" ht="15" customHeight="1">
      <c r="A73" s="37" t="s">
        <v>100</v>
      </c>
      <c r="B73" s="24" t="s">
        <v>101</v>
      </c>
      <c r="C73" s="38">
        <v>9392</v>
      </c>
      <c r="D73" s="38">
        <v>1396</v>
      </c>
      <c r="E73" s="38">
        <f t="shared" si="2"/>
        <v>-7996</v>
      </c>
      <c r="F73" s="30">
        <f t="shared" si="3"/>
        <v>14.863713798977853</v>
      </c>
    </row>
    <row r="74" spans="1:6" ht="15" customHeight="1">
      <c r="A74" s="37" t="s">
        <v>102</v>
      </c>
      <c r="B74" s="24" t="s">
        <v>103</v>
      </c>
      <c r="C74" s="38">
        <v>15709</v>
      </c>
      <c r="D74" s="38">
        <v>2361</v>
      </c>
      <c r="E74" s="38">
        <f t="shared" si="2"/>
        <v>-13348</v>
      </c>
      <c r="F74" s="30">
        <f t="shared" si="3"/>
        <v>15.029600865745751</v>
      </c>
    </row>
    <row r="75" spans="1:6" ht="15" customHeight="1">
      <c r="A75" s="37" t="s">
        <v>104</v>
      </c>
      <c r="B75" s="24" t="s">
        <v>105</v>
      </c>
      <c r="C75" s="38">
        <v>5700</v>
      </c>
      <c r="D75" s="38">
        <v>1005</v>
      </c>
      <c r="E75" s="38">
        <f t="shared" si="2"/>
        <v>-4695</v>
      </c>
      <c r="F75" s="30">
        <f t="shared" si="3"/>
        <v>17.63157894736842</v>
      </c>
    </row>
    <row r="76" spans="1:6" ht="15" customHeight="1">
      <c r="A76" s="37" t="s">
        <v>106</v>
      </c>
      <c r="B76" s="24" t="s">
        <v>107</v>
      </c>
      <c r="C76" s="38">
        <v>30233</v>
      </c>
      <c r="D76" s="38">
        <v>2485</v>
      </c>
      <c r="E76" s="38">
        <f t="shared" si="2"/>
        <v>-27748</v>
      </c>
      <c r="F76" s="30">
        <f t="shared" si="3"/>
        <v>8.21949525353091</v>
      </c>
    </row>
    <row r="77" spans="1:6" ht="15" customHeight="1">
      <c r="A77" s="37" t="s">
        <v>108</v>
      </c>
      <c r="B77" s="24" t="s">
        <v>109</v>
      </c>
      <c r="C77" s="38">
        <v>7560</v>
      </c>
      <c r="D77" s="38">
        <v>1904</v>
      </c>
      <c r="E77" s="38">
        <f t="shared" si="2"/>
        <v>-5656</v>
      </c>
      <c r="F77" s="30">
        <f t="shared" si="3"/>
        <v>25.185185185185183</v>
      </c>
    </row>
    <row r="78" spans="1:6" ht="15" customHeight="1">
      <c r="A78" s="37" t="s">
        <v>110</v>
      </c>
      <c r="B78" s="24" t="s">
        <v>111</v>
      </c>
      <c r="C78" s="38">
        <v>25</v>
      </c>
      <c r="D78" s="38">
        <v>0</v>
      </c>
      <c r="E78" s="38">
        <f t="shared" si="2"/>
        <v>-25</v>
      </c>
      <c r="F78" s="30">
        <f t="shared" si="3"/>
        <v>0</v>
      </c>
    </row>
    <row r="79" spans="1:6" ht="15" customHeight="1">
      <c r="A79" s="37" t="s">
        <v>112</v>
      </c>
      <c r="B79" s="24" t="s">
        <v>113</v>
      </c>
      <c r="C79" s="38">
        <v>6231</v>
      </c>
      <c r="D79" s="38">
        <v>0</v>
      </c>
      <c r="E79" s="38">
        <f t="shared" si="2"/>
        <v>-6231</v>
      </c>
      <c r="F79" s="30">
        <f t="shared" si="3"/>
        <v>0</v>
      </c>
    </row>
    <row r="80" spans="1:6" ht="15" customHeight="1">
      <c r="A80" s="37" t="s">
        <v>114</v>
      </c>
      <c r="B80" s="24" t="s">
        <v>115</v>
      </c>
      <c r="C80" s="38">
        <v>3986</v>
      </c>
      <c r="D80" s="38">
        <v>0</v>
      </c>
      <c r="E80" s="38">
        <f t="shared" si="2"/>
        <v>-3986</v>
      </c>
      <c r="F80" s="30">
        <f t="shared" si="3"/>
        <v>0</v>
      </c>
    </row>
    <row r="81" spans="1:6" ht="15" customHeight="1">
      <c r="A81" s="37" t="s">
        <v>116</v>
      </c>
      <c r="B81" s="24" t="s">
        <v>117</v>
      </c>
      <c r="C81" s="38">
        <v>4931</v>
      </c>
      <c r="D81" s="38">
        <v>581</v>
      </c>
      <c r="E81" s="38">
        <f t="shared" si="2"/>
        <v>-4350</v>
      </c>
      <c r="F81" s="30">
        <f t="shared" si="3"/>
        <v>11.782599878320827</v>
      </c>
    </row>
    <row r="82" spans="1:6" ht="15" customHeight="1">
      <c r="A82" s="37" t="s">
        <v>118</v>
      </c>
      <c r="B82" s="24" t="s">
        <v>119</v>
      </c>
      <c r="C82" s="38">
        <v>4500</v>
      </c>
      <c r="D82" s="38">
        <v>0</v>
      </c>
      <c r="E82" s="38">
        <f t="shared" si="2"/>
        <v>-4500</v>
      </c>
      <c r="F82" s="30">
        <f t="shared" si="3"/>
        <v>0</v>
      </c>
    </row>
    <row r="83" spans="1:6" ht="15" customHeight="1">
      <c r="A83" s="37" t="s">
        <v>120</v>
      </c>
      <c r="B83" s="24" t="s">
        <v>121</v>
      </c>
      <c r="C83" s="38">
        <v>3000</v>
      </c>
      <c r="D83" s="38">
        <v>0</v>
      </c>
      <c r="E83" s="38">
        <f t="shared" si="2"/>
        <v>-3000</v>
      </c>
      <c r="F83" s="30">
        <f t="shared" si="3"/>
        <v>0</v>
      </c>
    </row>
    <row r="84" spans="1:8" ht="15" customHeight="1">
      <c r="A84" s="39" t="s">
        <v>122</v>
      </c>
      <c r="B84" s="24"/>
      <c r="C84" s="34">
        <v>441907</v>
      </c>
      <c r="D84" s="34">
        <v>67137</v>
      </c>
      <c r="E84" s="38">
        <f t="shared" si="2"/>
        <v>-374770</v>
      </c>
      <c r="F84" s="30">
        <f t="shared" si="3"/>
        <v>15.192563141113402</v>
      </c>
      <c r="G84" s="28"/>
      <c r="H84" s="58"/>
    </row>
    <row r="85" spans="1:8" ht="15" customHeight="1">
      <c r="A85" s="39" t="s">
        <v>25</v>
      </c>
      <c r="B85" s="24"/>
      <c r="C85" s="39">
        <v>441907</v>
      </c>
      <c r="D85" s="39">
        <v>67137</v>
      </c>
      <c r="E85" s="38">
        <f t="shared" si="2"/>
        <v>-374770</v>
      </c>
      <c r="F85" s="30">
        <f t="shared" si="3"/>
        <v>15.192563141113402</v>
      </c>
      <c r="G85" s="40"/>
      <c r="H85" s="41"/>
    </row>
    <row r="86" spans="1:9" ht="15" customHeight="1">
      <c r="A86" s="59" t="s">
        <v>123</v>
      </c>
      <c r="B86" s="24"/>
      <c r="C86" s="39"/>
      <c r="D86" s="39"/>
      <c r="E86" s="39"/>
      <c r="F86" s="39"/>
      <c r="H86" s="42"/>
      <c r="I86" s="42"/>
    </row>
    <row r="87" spans="1:6" ht="9.75" customHeight="1">
      <c r="A87" s="37"/>
      <c r="B87" s="24"/>
      <c r="C87" s="38"/>
      <c r="D87" s="38"/>
      <c r="E87" s="38"/>
      <c r="F87" s="39"/>
    </row>
    <row r="88" spans="1:6" ht="15" customHeight="1">
      <c r="A88" s="37" t="s">
        <v>86</v>
      </c>
      <c r="B88" s="24" t="s">
        <v>87</v>
      </c>
      <c r="C88" s="38">
        <v>325775</v>
      </c>
      <c r="D88" s="38">
        <v>47564</v>
      </c>
      <c r="E88" s="38">
        <f aca="true" t="shared" si="4" ref="E88:E110">D88-C88</f>
        <v>-278211</v>
      </c>
      <c r="F88" s="30">
        <f aca="true" t="shared" si="5" ref="F88:F110">IF(ISERROR((D88/C88)*100),0,(D88/C88)*100)</f>
        <v>14.600260916276572</v>
      </c>
    </row>
    <row r="89" spans="1:6" ht="15" customHeight="1">
      <c r="A89" s="37" t="s">
        <v>88</v>
      </c>
      <c r="B89" s="24" t="s">
        <v>89</v>
      </c>
      <c r="C89" s="38">
        <v>325775</v>
      </c>
      <c r="D89" s="38">
        <v>47564</v>
      </c>
      <c r="E89" s="38">
        <f t="shared" si="4"/>
        <v>-278211</v>
      </c>
      <c r="F89" s="30">
        <f t="shared" si="5"/>
        <v>14.600260916276572</v>
      </c>
    </row>
    <row r="90" spans="1:6" ht="15" customHeight="1">
      <c r="A90" s="37" t="s">
        <v>90</v>
      </c>
      <c r="B90" s="24" t="s">
        <v>91</v>
      </c>
      <c r="C90" s="38">
        <v>14308</v>
      </c>
      <c r="D90" s="38">
        <v>6444</v>
      </c>
      <c r="E90" s="38">
        <f t="shared" si="4"/>
        <v>-7864</v>
      </c>
      <c r="F90" s="30">
        <f t="shared" si="5"/>
        <v>45.0377411238468</v>
      </c>
    </row>
    <row r="91" spans="1:6" ht="15" customHeight="1">
      <c r="A91" s="37" t="s">
        <v>92</v>
      </c>
      <c r="B91" s="24" t="s">
        <v>93</v>
      </c>
      <c r="C91" s="38">
        <v>2000</v>
      </c>
      <c r="D91" s="38">
        <v>0</v>
      </c>
      <c r="E91" s="38">
        <f t="shared" si="4"/>
        <v>-2000</v>
      </c>
      <c r="F91" s="30">
        <f t="shared" si="5"/>
        <v>0</v>
      </c>
    </row>
    <row r="92" spans="1:6" ht="15" customHeight="1">
      <c r="A92" s="37" t="s">
        <v>94</v>
      </c>
      <c r="B92" s="24" t="s">
        <v>95</v>
      </c>
      <c r="C92" s="38">
        <v>12308</v>
      </c>
      <c r="D92" s="38">
        <v>6444</v>
      </c>
      <c r="E92" s="38">
        <f t="shared" si="4"/>
        <v>-5864</v>
      </c>
      <c r="F92" s="30">
        <f t="shared" si="5"/>
        <v>52.35619109522261</v>
      </c>
    </row>
    <row r="93" spans="1:6" ht="15" customHeight="1">
      <c r="A93" s="37" t="s">
        <v>96</v>
      </c>
      <c r="B93" s="24" t="s">
        <v>97</v>
      </c>
      <c r="C93" s="38">
        <v>71591</v>
      </c>
      <c r="D93" s="38">
        <v>10644</v>
      </c>
      <c r="E93" s="38">
        <f t="shared" si="4"/>
        <v>-60947</v>
      </c>
      <c r="F93" s="30">
        <f t="shared" si="5"/>
        <v>14.867790644075374</v>
      </c>
    </row>
    <row r="94" spans="1:6" ht="15" customHeight="1">
      <c r="A94" s="37" t="s">
        <v>98</v>
      </c>
      <c r="B94" s="24" t="s">
        <v>99</v>
      </c>
      <c r="C94" s="38">
        <v>40790</v>
      </c>
      <c r="D94" s="38">
        <v>5882</v>
      </c>
      <c r="E94" s="38">
        <f t="shared" si="4"/>
        <v>-34908</v>
      </c>
      <c r="F94" s="30">
        <f t="shared" si="5"/>
        <v>14.420201029664135</v>
      </c>
    </row>
    <row r="95" spans="1:6" ht="15" customHeight="1">
      <c r="A95" s="37" t="s">
        <v>100</v>
      </c>
      <c r="B95" s="24" t="s">
        <v>101</v>
      </c>
      <c r="C95" s="38">
        <v>9392</v>
      </c>
      <c r="D95" s="38">
        <v>1396</v>
      </c>
      <c r="E95" s="38">
        <f t="shared" si="4"/>
        <v>-7996</v>
      </c>
      <c r="F95" s="30">
        <f t="shared" si="5"/>
        <v>14.863713798977853</v>
      </c>
    </row>
    <row r="96" spans="1:6" ht="15" customHeight="1">
      <c r="A96" s="37" t="s">
        <v>102</v>
      </c>
      <c r="B96" s="24" t="s">
        <v>103</v>
      </c>
      <c r="C96" s="38">
        <v>15709</v>
      </c>
      <c r="D96" s="38">
        <v>2361</v>
      </c>
      <c r="E96" s="38">
        <f t="shared" si="4"/>
        <v>-13348</v>
      </c>
      <c r="F96" s="30">
        <f t="shared" si="5"/>
        <v>15.029600865745751</v>
      </c>
    </row>
    <row r="97" spans="1:6" ht="15" customHeight="1">
      <c r="A97" s="37" t="s">
        <v>104</v>
      </c>
      <c r="B97" s="24" t="s">
        <v>105</v>
      </c>
      <c r="C97" s="38">
        <v>5700</v>
      </c>
      <c r="D97" s="38">
        <v>1005</v>
      </c>
      <c r="E97" s="38">
        <f t="shared" si="4"/>
        <v>-4695</v>
      </c>
      <c r="F97" s="30">
        <f t="shared" si="5"/>
        <v>17.63157894736842</v>
      </c>
    </row>
    <row r="98" spans="1:6" ht="15" customHeight="1">
      <c r="A98" s="37" t="s">
        <v>106</v>
      </c>
      <c r="B98" s="24" t="s">
        <v>107</v>
      </c>
      <c r="C98" s="38">
        <v>30233</v>
      </c>
      <c r="D98" s="38">
        <v>2485</v>
      </c>
      <c r="E98" s="38">
        <f t="shared" si="4"/>
        <v>-27748</v>
      </c>
      <c r="F98" s="30">
        <f t="shared" si="5"/>
        <v>8.21949525353091</v>
      </c>
    </row>
    <row r="99" spans="1:6" ht="15" customHeight="1">
      <c r="A99" s="37" t="s">
        <v>108</v>
      </c>
      <c r="B99" s="24" t="s">
        <v>109</v>
      </c>
      <c r="C99" s="38">
        <v>7560</v>
      </c>
      <c r="D99" s="38">
        <v>1904</v>
      </c>
      <c r="E99" s="38">
        <f t="shared" si="4"/>
        <v>-5656</v>
      </c>
      <c r="F99" s="30">
        <f t="shared" si="5"/>
        <v>25.185185185185183</v>
      </c>
    </row>
    <row r="100" spans="1:6" ht="15" customHeight="1">
      <c r="A100" s="37" t="s">
        <v>110</v>
      </c>
      <c r="B100" s="24" t="s">
        <v>111</v>
      </c>
      <c r="C100" s="38">
        <v>25</v>
      </c>
      <c r="D100" s="38">
        <v>0</v>
      </c>
      <c r="E100" s="38">
        <f t="shared" si="4"/>
        <v>-25</v>
      </c>
      <c r="F100" s="30">
        <f t="shared" si="5"/>
        <v>0</v>
      </c>
    </row>
    <row r="101" spans="1:6" ht="15" customHeight="1">
      <c r="A101" s="37" t="s">
        <v>112</v>
      </c>
      <c r="B101" s="24" t="s">
        <v>113</v>
      </c>
      <c r="C101" s="38">
        <v>6231</v>
      </c>
      <c r="D101" s="38">
        <v>0</v>
      </c>
      <c r="E101" s="38">
        <f t="shared" si="4"/>
        <v>-6231</v>
      </c>
      <c r="F101" s="30">
        <f t="shared" si="5"/>
        <v>0</v>
      </c>
    </row>
    <row r="102" spans="1:6" ht="15" customHeight="1">
      <c r="A102" s="37" t="s">
        <v>114</v>
      </c>
      <c r="B102" s="24" t="s">
        <v>115</v>
      </c>
      <c r="C102" s="38">
        <v>3986</v>
      </c>
      <c r="D102" s="38">
        <v>0</v>
      </c>
      <c r="E102" s="38">
        <f t="shared" si="4"/>
        <v>-3986</v>
      </c>
      <c r="F102" s="30">
        <f t="shared" si="5"/>
        <v>0</v>
      </c>
    </row>
    <row r="103" spans="1:6" ht="15" customHeight="1">
      <c r="A103" s="37" t="s">
        <v>116</v>
      </c>
      <c r="B103" s="24" t="s">
        <v>117</v>
      </c>
      <c r="C103" s="38">
        <v>4931</v>
      </c>
      <c r="D103" s="38">
        <v>581</v>
      </c>
      <c r="E103" s="38">
        <f t="shared" si="4"/>
        <v>-4350</v>
      </c>
      <c r="F103" s="30">
        <f t="shared" si="5"/>
        <v>11.782599878320827</v>
      </c>
    </row>
    <row r="104" spans="1:6" ht="15" customHeight="1">
      <c r="A104" s="37" t="s">
        <v>118</v>
      </c>
      <c r="B104" s="24" t="s">
        <v>119</v>
      </c>
      <c r="C104" s="38">
        <v>4500</v>
      </c>
      <c r="D104" s="38">
        <v>0</v>
      </c>
      <c r="E104" s="38">
        <f t="shared" si="4"/>
        <v>-4500</v>
      </c>
      <c r="F104" s="30">
        <f t="shared" si="5"/>
        <v>0</v>
      </c>
    </row>
    <row r="105" spans="1:6" ht="15" customHeight="1">
      <c r="A105" s="37" t="s">
        <v>120</v>
      </c>
      <c r="B105" s="24" t="s">
        <v>121</v>
      </c>
      <c r="C105" s="38">
        <v>3000</v>
      </c>
      <c r="D105" s="38">
        <v>0</v>
      </c>
      <c r="E105" s="38">
        <f t="shared" si="4"/>
        <v>-3000</v>
      </c>
      <c r="F105" s="30">
        <f t="shared" si="5"/>
        <v>0</v>
      </c>
    </row>
    <row r="106" spans="1:6" ht="15" customHeight="1">
      <c r="A106" s="39" t="s">
        <v>122</v>
      </c>
      <c r="B106" s="24"/>
      <c r="C106" s="34">
        <v>441907</v>
      </c>
      <c r="D106" s="34">
        <v>67137</v>
      </c>
      <c r="E106" s="38">
        <f t="shared" si="4"/>
        <v>-374770</v>
      </c>
      <c r="F106" s="30">
        <f t="shared" si="5"/>
        <v>15.192563141113402</v>
      </c>
    </row>
    <row r="107" spans="1:6" ht="15" customHeight="1">
      <c r="A107" s="27" t="s">
        <v>26</v>
      </c>
      <c r="B107" s="60"/>
      <c r="C107" s="39">
        <v>441907</v>
      </c>
      <c r="D107" s="39">
        <v>67137</v>
      </c>
      <c r="E107" s="38">
        <f t="shared" si="4"/>
        <v>-374770</v>
      </c>
      <c r="F107" s="30">
        <f t="shared" si="5"/>
        <v>15.192563141113402</v>
      </c>
    </row>
    <row r="108" spans="1:8" ht="12.75" customHeight="1">
      <c r="A108" s="61" t="s">
        <v>31</v>
      </c>
      <c r="C108" s="62">
        <f>G108-G109</f>
        <v>441907</v>
      </c>
      <c r="D108" s="62">
        <f>H108-H109</f>
        <v>67137</v>
      </c>
      <c r="E108" s="62">
        <f t="shared" si="4"/>
        <v>-374770</v>
      </c>
      <c r="F108" s="66">
        <f t="shared" si="5"/>
        <v>15.192563141113402</v>
      </c>
      <c r="G108" s="63">
        <v>441907</v>
      </c>
      <c r="H108" s="63">
        <v>67137</v>
      </c>
    </row>
    <row r="109" spans="1:8" ht="16.5" customHeight="1">
      <c r="A109" s="31" t="s">
        <v>32</v>
      </c>
      <c r="C109" s="64"/>
      <c r="D109" s="64"/>
      <c r="E109" s="64">
        <f t="shared" si="4"/>
        <v>0</v>
      </c>
      <c r="F109" s="66">
        <f t="shared" si="5"/>
        <v>0</v>
      </c>
      <c r="G109" s="65">
        <f>C109</f>
        <v>0</v>
      </c>
      <c r="H109" s="63">
        <f>D109</f>
        <v>0</v>
      </c>
    </row>
    <row r="110" spans="1:8" ht="12.75" customHeight="1">
      <c r="A110" s="61" t="s">
        <v>33</v>
      </c>
      <c r="C110" s="62">
        <f>C108+C109</f>
        <v>441907</v>
      </c>
      <c r="D110" s="62">
        <f>D108+D109</f>
        <v>67137</v>
      </c>
      <c r="E110" s="62">
        <f t="shared" si="4"/>
        <v>-374770</v>
      </c>
      <c r="F110" s="66">
        <f t="shared" si="5"/>
        <v>15.192563141113402</v>
      </c>
      <c r="G110" s="63">
        <f>G108+G109</f>
        <v>441907</v>
      </c>
      <c r="H110" s="63">
        <f>H108+H109</f>
        <v>67137</v>
      </c>
    </row>
    <row r="112" spans="1:7" ht="15.75" customHeight="1">
      <c r="A112" s="22"/>
      <c r="B112" s="22"/>
      <c r="C112" s="1" t="s">
        <v>3</v>
      </c>
      <c r="D112" s="43">
        <v>3</v>
      </c>
      <c r="E112" s="1"/>
      <c r="F112" s="1"/>
      <c r="G112" s="1"/>
    </row>
    <row r="113" spans="1:4" ht="38.25" customHeight="1">
      <c r="A113" s="44" t="s">
        <v>27</v>
      </c>
      <c r="B113" s="45" t="s">
        <v>5</v>
      </c>
      <c r="C113" s="46" t="s">
        <v>28</v>
      </c>
      <c r="D113" s="46" t="s">
        <v>29</v>
      </c>
    </row>
    <row r="114" spans="1:6" ht="18.75" customHeight="1">
      <c r="A114" s="47" t="s">
        <v>23</v>
      </c>
      <c r="B114" s="48"/>
      <c r="C114" s="49"/>
      <c r="D114" s="49"/>
      <c r="E114" s="42"/>
      <c r="F114" s="42"/>
    </row>
    <row r="115" spans="1:6" ht="15" customHeight="1">
      <c r="A115" s="50"/>
      <c r="B115" s="48"/>
      <c r="C115" s="49"/>
      <c r="D115" s="49"/>
      <c r="E115" s="42"/>
      <c r="F115" s="42"/>
    </row>
    <row r="116" spans="1:6" ht="18.75" customHeight="1">
      <c r="A116" s="47" t="s">
        <v>45</v>
      </c>
      <c r="B116" s="48"/>
      <c r="C116" s="49"/>
      <c r="D116" s="49"/>
      <c r="E116" s="42"/>
      <c r="F116" s="42"/>
    </row>
    <row r="117" spans="1:6" ht="15" customHeight="1">
      <c r="A117" s="50" t="s">
        <v>34</v>
      </c>
      <c r="B117" s="48"/>
      <c r="C117" s="49"/>
      <c r="D117" s="49"/>
      <c r="E117" s="42"/>
      <c r="F117" s="42"/>
    </row>
    <row r="118" spans="1:6" ht="15" customHeight="1">
      <c r="A118" s="50" t="s">
        <v>46</v>
      </c>
      <c r="B118" s="48"/>
      <c r="C118" s="49"/>
      <c r="D118" s="49"/>
      <c r="E118" s="42"/>
      <c r="F118" s="42"/>
    </row>
    <row r="119" spans="1:10" ht="12.75" customHeight="1">
      <c r="A119" s="51" t="s">
        <v>48</v>
      </c>
      <c r="B119" s="48" t="s">
        <v>124</v>
      </c>
      <c r="C119" s="52">
        <v>26.5</v>
      </c>
      <c r="D119" s="52">
        <v>26.5</v>
      </c>
      <c r="H119">
        <v>26.5</v>
      </c>
      <c r="I119">
        <v>26.5</v>
      </c>
      <c r="J119">
        <v>1</v>
      </c>
    </row>
    <row r="120" spans="1:10" ht="12.75" customHeight="1">
      <c r="A120" s="51" t="s">
        <v>125</v>
      </c>
      <c r="B120" s="48" t="s">
        <v>126</v>
      </c>
      <c r="C120" s="52">
        <v>26.5</v>
      </c>
      <c r="D120" s="52">
        <v>26.5</v>
      </c>
      <c r="H120">
        <v>0</v>
      </c>
      <c r="I120">
        <v>0</v>
      </c>
      <c r="J120">
        <v>0</v>
      </c>
    </row>
    <row r="121" spans="1:10" ht="12.75" customHeight="1">
      <c r="A121" s="51" t="s">
        <v>127</v>
      </c>
      <c r="B121" s="48" t="s">
        <v>128</v>
      </c>
      <c r="C121" s="52">
        <v>185</v>
      </c>
      <c r="D121" s="52">
        <v>185</v>
      </c>
      <c r="H121">
        <v>0</v>
      </c>
      <c r="I121">
        <v>0</v>
      </c>
      <c r="J121">
        <v>1</v>
      </c>
    </row>
    <row r="122" spans="1:10" ht="12.75" customHeight="1">
      <c r="A122" s="51" t="s">
        <v>129</v>
      </c>
      <c r="B122" s="48" t="s">
        <v>130</v>
      </c>
      <c r="C122" s="52">
        <v>1</v>
      </c>
      <c r="D122" s="52">
        <v>1</v>
      </c>
      <c r="H122">
        <v>0</v>
      </c>
      <c r="I122">
        <v>0</v>
      </c>
      <c r="J122">
        <v>1</v>
      </c>
    </row>
    <row r="123" spans="1:9" ht="12.75" customHeight="1">
      <c r="A123" s="53" t="s">
        <v>24</v>
      </c>
      <c r="B123" s="48"/>
      <c r="C123" s="52">
        <v>26.5</v>
      </c>
      <c r="D123" s="52">
        <v>26.5</v>
      </c>
      <c r="H123">
        <f>SUM(H123)</f>
      </c>
      <c r="I123">
        <f>SUM(I123)</f>
      </c>
    </row>
    <row r="124" spans="1:4" ht="18.75" customHeight="1">
      <c r="A124" s="47"/>
      <c r="B124" s="48"/>
      <c r="C124" s="49"/>
      <c r="D124" s="49"/>
    </row>
    <row r="125" spans="1:4" ht="15" customHeight="1">
      <c r="A125" s="50" t="s">
        <v>85</v>
      </c>
      <c r="B125" s="48"/>
      <c r="C125" s="49"/>
      <c r="D125" s="49"/>
    </row>
    <row r="126" spans="1:9" ht="9.75" customHeight="1">
      <c r="A126" s="50"/>
      <c r="B126" s="48"/>
      <c r="C126" s="49"/>
      <c r="D126" s="49"/>
      <c r="H126" s="42"/>
      <c r="I126" s="42"/>
    </row>
    <row r="127" spans="1:4" ht="15" customHeight="1">
      <c r="A127" s="54" t="s">
        <v>86</v>
      </c>
      <c r="B127" s="48" t="s">
        <v>131</v>
      </c>
      <c r="C127" s="52">
        <v>26.5</v>
      </c>
      <c r="D127" s="52">
        <v>26.5</v>
      </c>
    </row>
    <row r="128" spans="1:4" ht="15" customHeight="1">
      <c r="A128" s="54" t="s">
        <v>132</v>
      </c>
      <c r="B128" s="48" t="s">
        <v>133</v>
      </c>
      <c r="C128" s="52">
        <v>26.5</v>
      </c>
      <c r="D128" s="52">
        <v>26.5</v>
      </c>
    </row>
    <row r="129" spans="1:4" ht="15" customHeight="1">
      <c r="A129" s="54" t="s">
        <v>134</v>
      </c>
      <c r="B129" s="48" t="s">
        <v>135</v>
      </c>
      <c r="C129" s="52">
        <v>185</v>
      </c>
      <c r="D129" s="52">
        <v>185</v>
      </c>
    </row>
    <row r="130" spans="1:4" ht="15" customHeight="1">
      <c r="A130" s="54" t="s">
        <v>136</v>
      </c>
      <c r="B130" s="48" t="s">
        <v>137</v>
      </c>
      <c r="C130" s="52">
        <v>1</v>
      </c>
      <c r="D130" s="52">
        <v>1</v>
      </c>
    </row>
    <row r="131" spans="1:4" ht="15" customHeight="1">
      <c r="A131" s="55" t="s">
        <v>25</v>
      </c>
      <c r="B131" s="48"/>
      <c r="C131" s="56">
        <v>26.5</v>
      </c>
      <c r="D131" s="56">
        <v>26.5</v>
      </c>
    </row>
    <row r="132" spans="1:6" ht="15" customHeight="1">
      <c r="A132" s="50" t="s">
        <v>123</v>
      </c>
      <c r="B132" s="48"/>
      <c r="C132" s="49"/>
      <c r="D132" s="49"/>
      <c r="E132" s="42"/>
      <c r="F132" s="42"/>
    </row>
    <row r="133" spans="1:6" ht="9.75" customHeight="1">
      <c r="A133" s="50"/>
      <c r="B133" s="48"/>
      <c r="C133" s="49"/>
      <c r="D133" s="49"/>
      <c r="E133" s="42"/>
      <c r="F133" s="42"/>
    </row>
    <row r="134" spans="1:10" ht="15" customHeight="1">
      <c r="A134" s="54" t="s">
        <v>86</v>
      </c>
      <c r="B134" s="48" t="s">
        <v>131</v>
      </c>
      <c r="C134" s="71">
        <v>26.5</v>
      </c>
      <c r="D134" s="52">
        <v>26.5</v>
      </c>
      <c r="E134" s="42"/>
      <c r="F134" s="42"/>
      <c r="G134" s="42"/>
      <c r="H134" s="33"/>
      <c r="I134" s="33"/>
      <c r="J134" s="33"/>
    </row>
    <row r="135" spans="1:7" ht="15" customHeight="1">
      <c r="A135" s="54" t="s">
        <v>132</v>
      </c>
      <c r="B135" s="48" t="s">
        <v>133</v>
      </c>
      <c r="C135" s="71">
        <v>26.5</v>
      </c>
      <c r="D135" s="52">
        <v>26.5</v>
      </c>
      <c r="E135" s="42"/>
      <c r="F135" s="42"/>
      <c r="G135" s="42"/>
    </row>
    <row r="136" spans="1:7" ht="15" customHeight="1">
      <c r="A136" s="54" t="s">
        <v>134</v>
      </c>
      <c r="B136" s="48" t="s">
        <v>135</v>
      </c>
      <c r="C136" s="71">
        <v>185</v>
      </c>
      <c r="D136" s="52">
        <v>185</v>
      </c>
      <c r="E136" s="42"/>
      <c r="F136" s="42"/>
      <c r="G136" s="42"/>
    </row>
    <row r="137" spans="1:7" ht="15" customHeight="1">
      <c r="A137" s="54" t="s">
        <v>136</v>
      </c>
      <c r="B137" s="48" t="s">
        <v>137</v>
      </c>
      <c r="C137" s="71">
        <v>1</v>
      </c>
      <c r="D137" s="52">
        <v>1</v>
      </c>
      <c r="E137" s="42"/>
      <c r="F137" s="42"/>
      <c r="G137" s="42"/>
    </row>
    <row r="138" spans="1:6" ht="12.75" customHeight="1">
      <c r="A138" s="53" t="s">
        <v>26</v>
      </c>
      <c r="B138" s="48"/>
      <c r="C138" s="56">
        <v>26.5</v>
      </c>
      <c r="D138" s="56">
        <v>26.5</v>
      </c>
      <c r="E138" s="57"/>
      <c r="F138" s="57"/>
    </row>
    <row r="139" spans="1:7" ht="15" customHeight="1">
      <c r="A139" s="55" t="s">
        <v>30</v>
      </c>
      <c r="B139" s="48"/>
      <c r="C139" s="56">
        <v>26.5</v>
      </c>
      <c r="D139" s="56">
        <v>26.5</v>
      </c>
      <c r="E139" s="57"/>
      <c r="F139" s="57"/>
      <c r="G139" s="33">
        <f>0</f>
        <v>0</v>
      </c>
    </row>
  </sheetData>
  <sheetProtection selectLockedCells="1" selectUnlockedCells="1"/>
  <mergeCells count="2">
    <mergeCell ref="A1:F1"/>
    <mergeCell ref="A2:F2"/>
  </mergeCells>
  <printOptions/>
  <pageMargins left="0.7875" right="0.7875" top="1.0527777777777778" bottom="1.0527777777777778" header="0.7875" footer="0.7875"/>
  <pageSetup horizontalDpi="600" verticalDpi="600" orientation="portrait" scale="85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2018-10-16T10:48:31Z</cp:lastPrinted>
  <dcterms:created xsi:type="dcterms:W3CDTF">2018-04-05T06:54:08Z</dcterms:created>
  <dcterms:modified xsi:type="dcterms:W3CDTF">2018-10-16T10:48:44Z</dcterms:modified>
  <cp:category/>
  <cp:version/>
  <cp:contentType/>
  <cp:contentStatus/>
</cp:coreProperties>
</file>